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ldo\Desktop\"/>
    </mc:Choice>
  </mc:AlternateContent>
  <bookViews>
    <workbookView xWindow="0" yWindow="0" windowWidth="28800" windowHeight="12210" activeTab="9"/>
  </bookViews>
  <sheets>
    <sheet name="1-ilova" sheetId="1" r:id="rId1"/>
    <sheet name="2-ilova" sheetId="2" r:id="rId2"/>
    <sheet name="3-ilova" sheetId="3" r:id="rId3"/>
    <sheet name="4-ilova" sheetId="4" r:id="rId4"/>
    <sheet name="5-ilova" sheetId="5" r:id="rId5"/>
    <sheet name="6-ilova" sheetId="6" r:id="rId6"/>
    <sheet name="7-ilova" sheetId="7" r:id="rId7"/>
    <sheet name="8-ilova" sheetId="8" r:id="rId8"/>
    <sheet name="9-ilova" sheetId="9" r:id="rId9"/>
    <sheet name="10-ilova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8" l="1"/>
  <c r="J7" i="8"/>
  <c r="H7" i="8"/>
  <c r="I7" i="8"/>
  <c r="Q26" i="6"/>
  <c r="P26" i="6"/>
  <c r="L26" i="6"/>
  <c r="K26" i="6"/>
  <c r="E26" i="6"/>
  <c r="D26" i="6"/>
  <c r="V25" i="6"/>
  <c r="S25" i="6"/>
  <c r="N25" i="6"/>
  <c r="H25" i="6"/>
  <c r="V24" i="6"/>
  <c r="S24" i="6"/>
  <c r="N24" i="6"/>
  <c r="H24" i="6"/>
  <c r="V23" i="6"/>
  <c r="S23" i="6"/>
  <c r="N23" i="6"/>
  <c r="H23" i="6"/>
  <c r="V22" i="6"/>
  <c r="S22" i="6"/>
  <c r="N22" i="6"/>
  <c r="H22" i="6"/>
  <c r="H18" i="6" s="1"/>
  <c r="V21" i="6"/>
  <c r="S21" i="6"/>
  <c r="N21" i="6"/>
  <c r="H21" i="6"/>
  <c r="V20" i="6"/>
  <c r="S20" i="6"/>
  <c r="N20" i="6"/>
  <c r="N18" i="6" s="1"/>
  <c r="H20" i="6"/>
  <c r="V18" i="6"/>
  <c r="U18" i="6"/>
  <c r="T18" i="6"/>
  <c r="S18" i="6"/>
  <c r="R18" i="6"/>
  <c r="Q18" i="6"/>
  <c r="P18" i="6"/>
  <c r="O18" i="6"/>
  <c r="M18" i="6"/>
  <c r="L18" i="6"/>
  <c r="K18" i="6"/>
  <c r="J18" i="6"/>
  <c r="I18" i="6"/>
  <c r="G18" i="6"/>
  <c r="F18" i="6"/>
  <c r="E18" i="6"/>
  <c r="D18" i="6"/>
  <c r="C18" i="6"/>
  <c r="V17" i="6"/>
  <c r="S17" i="6"/>
  <c r="N17" i="6"/>
  <c r="H17" i="6"/>
  <c r="V16" i="6"/>
  <c r="N16" i="6"/>
  <c r="V15" i="6"/>
  <c r="S15" i="6"/>
  <c r="N15" i="6"/>
  <c r="H15" i="6"/>
  <c r="V14" i="6"/>
  <c r="S14" i="6"/>
  <c r="N14" i="6"/>
  <c r="H14" i="6"/>
  <c r="V13" i="6"/>
  <c r="S13" i="6"/>
  <c r="N13" i="6"/>
  <c r="H13" i="6"/>
  <c r="H10" i="6" s="1"/>
  <c r="H26" i="6" s="1"/>
  <c r="V12" i="6"/>
  <c r="V10" i="6" s="1"/>
  <c r="S12" i="6"/>
  <c r="S10" i="6" s="1"/>
  <c r="S26" i="6" s="1"/>
  <c r="N12" i="6"/>
  <c r="H12" i="6"/>
  <c r="U10" i="6"/>
  <c r="U26" i="6" s="1"/>
  <c r="T10" i="6"/>
  <c r="T26" i="6" s="1"/>
  <c r="R10" i="6"/>
  <c r="R26" i="6" s="1"/>
  <c r="Q10" i="6"/>
  <c r="P10" i="6"/>
  <c r="O10" i="6"/>
  <c r="O26" i="6" s="1"/>
  <c r="N10" i="6"/>
  <c r="N26" i="6" s="1"/>
  <c r="M10" i="6"/>
  <c r="M26" i="6" s="1"/>
  <c r="L10" i="6"/>
  <c r="K10" i="6"/>
  <c r="J10" i="6"/>
  <c r="J26" i="6" s="1"/>
  <c r="I10" i="6"/>
  <c r="I26" i="6" s="1"/>
  <c r="G10" i="6"/>
  <c r="G26" i="6" s="1"/>
  <c r="F10" i="6"/>
  <c r="F26" i="6" s="1"/>
  <c r="E10" i="6"/>
  <c r="D10" i="6"/>
  <c r="C10" i="6"/>
  <c r="C26" i="6" s="1"/>
  <c r="E12" i="5"/>
  <c r="D12" i="5"/>
  <c r="E11" i="5"/>
  <c r="D11" i="5"/>
  <c r="E7" i="5"/>
  <c r="D7" i="5"/>
  <c r="E43" i="3"/>
  <c r="D43" i="3"/>
  <c r="F43" i="3" s="1"/>
  <c r="F42" i="3"/>
  <c r="F41" i="3"/>
  <c r="F39" i="3"/>
  <c r="F38" i="3"/>
  <c r="F36" i="3"/>
  <c r="F35" i="3"/>
  <c r="F34" i="3"/>
  <c r="F33" i="3"/>
  <c r="F32" i="3"/>
  <c r="F28" i="3"/>
  <c r="F27" i="3"/>
  <c r="F26" i="3"/>
  <c r="F25" i="3"/>
  <c r="F24" i="3"/>
  <c r="F23" i="3"/>
  <c r="F22" i="3"/>
  <c r="F21" i="3"/>
  <c r="F20" i="3"/>
  <c r="E19" i="3"/>
  <c r="D19" i="3"/>
  <c r="C19" i="3"/>
  <c r="F18" i="3"/>
  <c r="F17" i="3"/>
  <c r="F16" i="3"/>
  <c r="F15" i="3"/>
  <c r="F14" i="3"/>
  <c r="E13" i="3"/>
  <c r="D13" i="3"/>
  <c r="C13" i="3"/>
  <c r="F13" i="3" s="1"/>
  <c r="F12" i="3"/>
  <c r="F11" i="3"/>
  <c r="F10" i="3"/>
  <c r="F9" i="3"/>
  <c r="E8" i="3"/>
  <c r="D8" i="3"/>
  <c r="C8" i="3"/>
  <c r="F7" i="3"/>
  <c r="S24" i="2"/>
  <c r="H24" i="2"/>
  <c r="S23" i="2"/>
  <c r="H23" i="2"/>
  <c r="S22" i="2"/>
  <c r="H22" i="2"/>
  <c r="S21" i="2"/>
  <c r="H21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S18" i="2"/>
  <c r="H18" i="2"/>
  <c r="S17" i="2"/>
  <c r="S16" i="2"/>
  <c r="H16" i="2"/>
  <c r="S15" i="2"/>
  <c r="H15" i="2"/>
  <c r="S14" i="2"/>
  <c r="H14" i="2"/>
  <c r="R13" i="2"/>
  <c r="R11" i="2" s="1"/>
  <c r="Q13" i="2"/>
  <c r="Q11" i="2" s="1"/>
  <c r="P13" i="2"/>
  <c r="P11" i="2" s="1"/>
  <c r="O13" i="2"/>
  <c r="O11" i="2" s="1"/>
  <c r="N13" i="2"/>
  <c r="N11" i="2" s="1"/>
  <c r="M13" i="2"/>
  <c r="L13" i="2"/>
  <c r="K13" i="2"/>
  <c r="J13" i="2"/>
  <c r="J11" i="2" s="1"/>
  <c r="I13" i="2"/>
  <c r="I11" i="2" s="1"/>
  <c r="G13" i="2"/>
  <c r="G11" i="2" s="1"/>
  <c r="F13" i="2"/>
  <c r="F11" i="2" s="1"/>
  <c r="E13" i="2"/>
  <c r="E11" i="2" s="1"/>
  <c r="D13" i="2"/>
  <c r="D11" i="2" s="1"/>
  <c r="C13" i="2"/>
  <c r="C11" i="2" s="1"/>
  <c r="M11" i="2"/>
  <c r="L11" i="2"/>
  <c r="K11" i="2"/>
  <c r="O44" i="1"/>
  <c r="N44" i="1"/>
  <c r="O43" i="1"/>
  <c r="N43" i="1"/>
  <c r="O42" i="1"/>
  <c r="N42" i="1"/>
  <c r="M40" i="1"/>
  <c r="L40" i="1"/>
  <c r="J40" i="1"/>
  <c r="I40" i="1"/>
  <c r="H40" i="1"/>
  <c r="G40" i="1"/>
  <c r="F40" i="1"/>
  <c r="E40" i="1"/>
  <c r="D40" i="1"/>
  <c r="C40" i="1"/>
  <c r="O39" i="1"/>
  <c r="N39" i="1"/>
  <c r="O38" i="1"/>
  <c r="N38" i="1"/>
  <c r="O37" i="1"/>
  <c r="N37" i="1"/>
  <c r="M36" i="1"/>
  <c r="O36" i="1" s="1"/>
  <c r="L36" i="1"/>
  <c r="N36" i="1" s="1"/>
  <c r="J36" i="1"/>
  <c r="I36" i="1"/>
  <c r="H36" i="1"/>
  <c r="G36" i="1"/>
  <c r="F36" i="1"/>
  <c r="E36" i="1"/>
  <c r="D36" i="1"/>
  <c r="C36" i="1"/>
  <c r="C31" i="1" s="1"/>
  <c r="O35" i="1"/>
  <c r="N35" i="1"/>
  <c r="O34" i="1"/>
  <c r="N34" i="1"/>
  <c r="O33" i="1"/>
  <c r="N33" i="1"/>
  <c r="M32" i="1"/>
  <c r="L32" i="1"/>
  <c r="K32" i="1"/>
  <c r="J32" i="1"/>
  <c r="J31" i="1" s="1"/>
  <c r="I32" i="1"/>
  <c r="H32" i="1"/>
  <c r="H31" i="1" s="1"/>
  <c r="G32" i="1"/>
  <c r="F32" i="1"/>
  <c r="F31" i="1" s="1"/>
  <c r="E32" i="1"/>
  <c r="D32" i="1"/>
  <c r="C32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M20" i="1"/>
  <c r="L20" i="1"/>
  <c r="K20" i="1"/>
  <c r="J20" i="1"/>
  <c r="J13" i="1" s="1"/>
  <c r="I20" i="1"/>
  <c r="I13" i="1" s="1"/>
  <c r="H20" i="1"/>
  <c r="G20" i="1"/>
  <c r="G13" i="1" s="1"/>
  <c r="F20" i="1"/>
  <c r="F13" i="1" s="1"/>
  <c r="E20" i="1"/>
  <c r="E13" i="1" s="1"/>
  <c r="D20" i="1"/>
  <c r="C20" i="1"/>
  <c r="O19" i="1"/>
  <c r="N19" i="1"/>
  <c r="O18" i="1"/>
  <c r="N18" i="1"/>
  <c r="O17" i="1"/>
  <c r="N17" i="1"/>
  <c r="O16" i="1"/>
  <c r="N16" i="1"/>
  <c r="O15" i="1"/>
  <c r="N15" i="1"/>
  <c r="H13" i="1"/>
  <c r="C13" i="1"/>
  <c r="O9" i="1"/>
  <c r="N9" i="1"/>
  <c r="V26" i="6" l="1"/>
  <c r="F8" i="3"/>
  <c r="F19" i="3"/>
  <c r="S11" i="2"/>
  <c r="S19" i="2"/>
  <c r="H13" i="2"/>
  <c r="H11" i="2" s="1"/>
  <c r="S13" i="2"/>
  <c r="O20" i="1"/>
  <c r="M31" i="1"/>
  <c r="D31" i="1"/>
  <c r="O40" i="1"/>
  <c r="O32" i="1"/>
  <c r="E31" i="1"/>
  <c r="N32" i="1"/>
  <c r="G31" i="1"/>
  <c r="D13" i="1"/>
  <c r="O13" i="1" s="1"/>
  <c r="I31" i="1"/>
  <c r="N40" i="1"/>
  <c r="N20" i="1"/>
  <c r="N13" i="1"/>
  <c r="O31" i="1"/>
  <c r="L31" i="1"/>
  <c r="N31" i="1" l="1"/>
</calcChain>
</file>

<file path=xl/sharedStrings.xml><?xml version="1.0" encoding="utf-8"?>
<sst xmlns="http://schemas.openxmlformats.org/spreadsheetml/2006/main" count="588" uniqueCount="396">
  <si>
    <t>Do'stlik tuman axborot -kutubxona markazi umumiy fondi bo'yicha 2026-yil yarim yillik holati bo`yicha                                                                                                                                                                                                                    MA'LUMOT</t>
  </si>
  <si>
    <t>Jadval-1</t>
  </si>
  <si>
    <t>Т/Р</t>
  </si>
  <si>
    <t>Номи</t>
  </si>
  <si>
    <t>Kitob</t>
  </si>
  <si>
    <t>Jurnal</t>
  </si>
  <si>
    <t>Gazeta</t>
  </si>
  <si>
    <t>Elektron resusrlar</t>
  </si>
  <si>
    <t>Boshqalar</t>
  </si>
  <si>
    <t>Jami</t>
  </si>
  <si>
    <t>CD/DVD</t>
  </si>
  <si>
    <t>Elektron fayl ko'rinishi</t>
  </si>
  <si>
    <t>nomda</t>
  </si>
  <si>
    <t>nusxada</t>
  </si>
  <si>
    <t>komplekt</t>
  </si>
  <si>
    <t>А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</si>
  <si>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</si>
  <si>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</si>
  <si>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</si>
  <si>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</si>
  <si>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</si>
  <si>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</si>
  <si>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</si>
  <si>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</si>
  <si>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</si>
  <si>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</si>
  <si>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O</t>
  </si>
  <si>
    <t>P</t>
  </si>
  <si>
    <t>Q</t>
  </si>
  <si>
    <t>R</t>
  </si>
  <si>
    <t>Umumiy fond</t>
  </si>
  <si>
    <t>shundan,</t>
  </si>
  <si>
    <t>Bolalar adabiyoti</t>
  </si>
  <si>
    <t>Nodir nashrlar</t>
  </si>
  <si>
    <t>Brayl yozuvdagi resurslar</t>
  </si>
  <si>
    <t>Audio resurslar</t>
  </si>
  <si>
    <t>Video resurslar</t>
  </si>
  <si>
    <t>2</t>
  </si>
  <si>
    <t>Fan sohalari bo'yicha *</t>
  </si>
  <si>
    <t>2.1</t>
  </si>
  <si>
    <t>Umumiy bo'lim</t>
  </si>
  <si>
    <t>2.2</t>
  </si>
  <si>
    <t>Falsafa fanlari. Psixologiya</t>
  </si>
  <si>
    <t>2.3</t>
  </si>
  <si>
    <t>Diniy. Ilohiyot</t>
  </si>
  <si>
    <t>2.4</t>
  </si>
  <si>
    <t>Ijtimoiy-siyosiy</t>
  </si>
  <si>
    <t>2.5</t>
  </si>
  <si>
    <t>Tabiiy fanlar va aniq fanlar</t>
  </si>
  <si>
    <t>2.6</t>
  </si>
  <si>
    <t>Amaliy fanlar (texnika fanlari, qishloq xo'jaligi, tibbiyot)</t>
  </si>
  <si>
    <t>2.7</t>
  </si>
  <si>
    <t>San'at va sport</t>
  </si>
  <si>
    <t>2.8</t>
  </si>
  <si>
    <t xml:space="preserve">Adabiyotshunoslik, tilshunoslik, filologiya </t>
  </si>
  <si>
    <t>2.9</t>
  </si>
  <si>
    <t>Badiiy adabiyot</t>
  </si>
  <si>
    <t>2.10</t>
  </si>
  <si>
    <t xml:space="preserve">Tarix, geografiya </t>
  </si>
  <si>
    <t>3</t>
  </si>
  <si>
    <t>Tillar bo'yicha, jami</t>
  </si>
  <si>
    <t>3.1</t>
  </si>
  <si>
    <t>O'zbek tili</t>
  </si>
  <si>
    <t>3.1.1</t>
  </si>
  <si>
    <t>lotin alifbosida</t>
  </si>
  <si>
    <t>3.1.2</t>
  </si>
  <si>
    <t>kirill alifbosida</t>
  </si>
  <si>
    <t>3.2</t>
  </si>
  <si>
    <t>qoraqalpoq tili</t>
  </si>
  <si>
    <t>3.3</t>
  </si>
  <si>
    <t>Xorijiy til</t>
  </si>
  <si>
    <t>3.3.1</t>
  </si>
  <si>
    <t>rus tili</t>
  </si>
  <si>
    <t>3.3.2</t>
  </si>
  <si>
    <t>ingliz tili</t>
  </si>
  <si>
    <t>3.4.3</t>
  </si>
  <si>
    <t>boshqa tillar</t>
  </si>
  <si>
    <t>4</t>
  </si>
  <si>
    <t>4.1</t>
  </si>
  <si>
    <t>Beg'araz kelib tushgan</t>
  </si>
  <si>
    <t>4.2</t>
  </si>
  <si>
    <t>Sotib olingan</t>
  </si>
  <si>
    <t>4.3</t>
  </si>
  <si>
    <t>Majburiy nusxalar</t>
  </si>
  <si>
    <t xml:space="preserve">O`zbekiston Milliy kutubxona direktorining </t>
  </si>
  <si>
    <t>2026-yil "_" apreldagi __- son</t>
  </si>
  <si>
    <t>buyrug`iga 1-ilova</t>
  </si>
  <si>
    <t>Do`stlik tuman AKM direktori:                                                                                    B.Yu.Karimov</t>
  </si>
  <si>
    <t>Yangi olingan nashrlar**  (yarim yillik  holatiga)</t>
  </si>
  <si>
    <t>Jadval-2</t>
  </si>
  <si>
    <t>T/r</t>
  </si>
  <si>
    <t>Yoshi bo‘yicha</t>
  </si>
  <si>
    <t>Toifasi bo‘yicha</t>
  </si>
  <si>
    <t>6-15 yosh</t>
  </si>
  <si>
    <t>16-30- yosh</t>
  </si>
  <si>
    <t>31-50 yosh</t>
  </si>
  <si>
    <t>51-59-yosh</t>
  </si>
  <si>
    <t>60 yosh va undan yuqori</t>
  </si>
  <si>
    <t>O‘quvchilar</t>
  </si>
  <si>
    <t>Talaba</t>
  </si>
  <si>
    <t>Oliy ma'lumotli davlat xizmatchilari</t>
  </si>
  <si>
    <t>boshqalar</t>
  </si>
  <si>
    <t>maktab</t>
  </si>
  <si>
    <t>litsey, texnikum</t>
  </si>
  <si>
    <t xml:space="preserve">bakalavr </t>
  </si>
  <si>
    <t>magistr</t>
  </si>
  <si>
    <t>tadqiqotchi</t>
  </si>
  <si>
    <t>dotsent</t>
  </si>
  <si>
    <t>professor</t>
  </si>
  <si>
    <t>akademik</t>
  </si>
  <si>
    <t>A</t>
  </si>
  <si>
    <t>M</t>
  </si>
  <si>
    <t>N</t>
  </si>
  <si>
    <t>S</t>
  </si>
  <si>
    <t>T</t>
  </si>
  <si>
    <t>Umumiy soni, JAMI</t>
  </si>
  <si>
    <t>1.1</t>
  </si>
  <si>
    <t>Jinsi bo'yicha</t>
  </si>
  <si>
    <t>1.1.1</t>
  </si>
  <si>
    <t>Erkak</t>
  </si>
  <si>
    <t>1.1.2</t>
  </si>
  <si>
    <t>Ayol</t>
  </si>
  <si>
    <t>1.2</t>
  </si>
  <si>
    <t>An'anaviy usulda a'zo bo‘lganlar</t>
  </si>
  <si>
    <t>1.3</t>
  </si>
  <si>
    <t xml:space="preserve">Onlayn tarzda a'zo bo‘lganlar </t>
  </si>
  <si>
    <t>1.4.</t>
  </si>
  <si>
    <t>Ko'chma kutubxona</t>
  </si>
  <si>
    <t>Yangi a'zo bo‘lganlar (2026-yil yarim yillik  holatiga)</t>
  </si>
  <si>
    <r>
      <t xml:space="preserve">An'anaviy usulda (kutubxonaga kelib) a'zo bo‘lganlar - </t>
    </r>
    <r>
      <rPr>
        <b/>
        <sz val="11"/>
        <color indexed="8"/>
        <rFont val="Times New Roman"/>
        <family val="1"/>
        <charset val="204"/>
      </rPr>
      <t>Birinchi marta a'zolar</t>
    </r>
  </si>
  <si>
    <r>
      <t xml:space="preserve">Onlayn tarzda a'zo bo‘lganlar   - </t>
    </r>
    <r>
      <rPr>
        <b/>
        <sz val="11"/>
        <color indexed="8"/>
        <rFont val="Times New Roman"/>
        <family val="1"/>
        <charset val="204"/>
      </rPr>
      <t>Birinchi marta a'zolar</t>
    </r>
  </si>
  <si>
    <r>
      <t xml:space="preserve">Ko'chma kutubxona - </t>
    </r>
    <r>
      <rPr>
        <b/>
        <sz val="11"/>
        <color indexed="8"/>
        <rFont val="Times New Roman"/>
        <family val="1"/>
        <charset val="204"/>
      </rPr>
      <t>Birinchi marta a'zolar</t>
    </r>
  </si>
  <si>
    <t>qayta ro'yhatdan o'tganlar (kartasini yo'qotganlar ham kiradi)       (chorak holatiga)</t>
  </si>
  <si>
    <t>Do'stlik tuman axborot-kutubxona markazi  foydalanuvchilari to‘g‘risida 2026-yil yarim yillik holati bo`yicha
MA'LUMOT</t>
  </si>
  <si>
    <t>Jadval-3</t>
  </si>
  <si>
    <t>Т/р</t>
  </si>
  <si>
    <t>Nomi</t>
  </si>
  <si>
    <t>yarim yillik</t>
  </si>
  <si>
    <t xml:space="preserve">An'anaviy tarzda </t>
  </si>
  <si>
    <t>Ko‘chma kutubxonalar orqali xizmat ko‘rsatish*</t>
  </si>
  <si>
    <t>Masofadan</t>
  </si>
  <si>
    <t>Foydalanuvchilar tashrif</t>
  </si>
  <si>
    <t xml:space="preserve">Foydalanuvchilarga berilgan resurslar </t>
  </si>
  <si>
    <t>kitoblar</t>
  </si>
  <si>
    <t>jurnallar</t>
  </si>
  <si>
    <t>gazetalar</t>
  </si>
  <si>
    <t>boshqa resurslar</t>
  </si>
  <si>
    <t xml:space="preserve">Ma'lumot-axborot xizmati </t>
  </si>
  <si>
    <t>*yozma ma’lumot berish</t>
  </si>
  <si>
    <t>og’zaki ma’lumot berish</t>
  </si>
  <si>
    <t>Ekskursiyalar (soni)</t>
  </si>
  <si>
    <t>foydalanuvchilar soni</t>
  </si>
  <si>
    <t>-</t>
  </si>
  <si>
    <t>Ko'rgazmalar</t>
  </si>
  <si>
    <t>Ma’naviy-ma’rifiy va ommaviy tadbirlar</t>
  </si>
  <si>
    <t>6.1</t>
  </si>
  <si>
    <t>kitob taqdimoti</t>
  </si>
  <si>
    <t>6.2</t>
  </si>
  <si>
    <t>davra suxbati</t>
  </si>
  <si>
    <t>6.3</t>
  </si>
  <si>
    <t>viktorina, tanlovlar</t>
  </si>
  <si>
    <t>6.4</t>
  </si>
  <si>
    <t>ijodiy uchrashuvlar</t>
  </si>
  <si>
    <t>6.5</t>
  </si>
  <si>
    <t>badiiy-musiqali kecha</t>
  </si>
  <si>
    <t>6.6</t>
  </si>
  <si>
    <t>mahorat darslari</t>
  </si>
  <si>
    <t>6.7</t>
  </si>
  <si>
    <t>sayyor tadbirlar</t>
  </si>
  <si>
    <t>Kutubxonalararo abonement (buyurtmalar soni)</t>
  </si>
  <si>
    <t>8</t>
  </si>
  <si>
    <t>Boshqa tashkilotlar bilan hamkorlik</t>
  </si>
  <si>
    <t>9</t>
  </si>
  <si>
    <t>Bibliografik faoliyat</t>
  </si>
  <si>
    <t>9.1</t>
  </si>
  <si>
    <t>O‘lkashunoslik bibliografiyasi</t>
  </si>
  <si>
    <t>9.1.1</t>
  </si>
  <si>
    <t>Shaxs bibliografiyasi qo'llanmasini tayyorlashda ma'lumot to'plash (adabiyotlar soni)</t>
  </si>
  <si>
    <t>9.1.2</t>
  </si>
  <si>
    <t>Mavzuli bibliografiya qo'llanmasini tayyorlashda ma'lumot to'plash (adabiyotlar soni)</t>
  </si>
  <si>
    <t>9.1.3</t>
  </si>
  <si>
    <t>O‘lkaning mashhur shaxslari hayoti va ijodiga, yoki o'lkaga bag'ishlangan mavzuli to‘liq matnli bibliografik qo'llanmalar disklarini yaratish</t>
  </si>
  <si>
    <t>9.1.4</t>
  </si>
  <si>
    <t>Bibliografik obzor</t>
  </si>
  <si>
    <t>9.1.5</t>
  </si>
  <si>
    <t>Esdalik, yo‘l ko‘rsatkich, o`quv reja</t>
  </si>
  <si>
    <t>9.2</t>
  </si>
  <si>
    <t>Milliy bibliografiya</t>
  </si>
  <si>
    <t>9.2.1</t>
  </si>
  <si>
    <t>An'anaviy kartatekani yuritish (o'lkashunoslik)</t>
  </si>
  <si>
    <t>9.2.2</t>
  </si>
  <si>
    <t>Axborot-kutubxona fondlarini jamlash  xizmatiga kelib tushgan MDH davlatlari va boshqa jurnallardan O‘zbekistonga oid maqolalarni yig‘ish (maqolalar soni)</t>
  </si>
  <si>
    <t>9.3</t>
  </si>
  <si>
    <t>Davlat bibliografiyasi</t>
  </si>
  <si>
    <t>9.3.1</t>
  </si>
  <si>
    <t>“O'zbekiston matbuoti solnomasi” ga mahalliy nashrlar asosida adabiyotlarning bibliografik tavsiflangan ro'yxatini shakllantirish</t>
  </si>
  <si>
    <t>9.3.2</t>
  </si>
  <si>
    <t>“Viloyat matbuoti solnomasi”ni tuzish</t>
  </si>
  <si>
    <t>10</t>
  </si>
  <si>
    <t xml:space="preserve">Hududdagi axborot-kutubxona muassasalariga metodik yordam ko‘rsatish </t>
  </si>
  <si>
    <t>10.1</t>
  </si>
  <si>
    <t>Ishlab chiqilgan metodik qo‘llanmalar</t>
  </si>
  <si>
    <t>10.2</t>
  </si>
  <si>
    <t>Sohada belgilangan talab va me’yorlarni amalga oshirish bo‘yicha ishlab chiqilgan qo‘llanmalar</t>
  </si>
  <si>
    <t>Do'stlik tuman axborot-kutubxona markazi foydalanuvchilarga axborot-kutubxona xizmati ko‘rsatish bo‘yicha 2026-yil yarim yillik                                                                                                          MA'LUMOT</t>
  </si>
  <si>
    <t>Axborot-kutubxona resurslari</t>
  </si>
  <si>
    <t>Raqamlashtirish</t>
  </si>
  <si>
    <t>boshqalar (avto. xarita  va boshq.</t>
  </si>
  <si>
    <t>1.</t>
  </si>
  <si>
    <t xml:space="preserve">Elektron versiyaga aylantirish </t>
  </si>
  <si>
    <t>son</t>
  </si>
  <si>
    <t>sahifa</t>
  </si>
  <si>
    <t>2.</t>
  </si>
  <si>
    <t>Audio versiya</t>
  </si>
  <si>
    <t>3.</t>
  </si>
  <si>
    <t xml:space="preserve">Video versiya </t>
  </si>
  <si>
    <t>4.</t>
  </si>
  <si>
    <t>QR-kodlar</t>
  </si>
  <si>
    <t>tablolarga joylashtirish</t>
  </si>
  <si>
    <t xml:space="preserve">shundan, </t>
  </si>
  <si>
    <t>5.</t>
  </si>
  <si>
    <t>Kutubxona dasturiy ta'monotida olib borilgan ishlar</t>
  </si>
  <si>
    <t>5.1</t>
  </si>
  <si>
    <t xml:space="preserve">bibliografik yozuv yaratish        </t>
  </si>
  <si>
    <t>5.1.1</t>
  </si>
  <si>
    <t>UZNEL</t>
  </si>
  <si>
    <t>5.1.2</t>
  </si>
  <si>
    <t xml:space="preserve">UNICAT </t>
  </si>
  <si>
    <t>5.1.2.1</t>
  </si>
  <si>
    <t>asosiy baza</t>
  </si>
  <si>
    <t>5.1.2.2</t>
  </si>
  <si>
    <t>vaqtinchalik baza</t>
  </si>
  <si>
    <t>5.1.2.3</t>
  </si>
  <si>
    <t>nusxa qo'shish</t>
  </si>
  <si>
    <t>5.2</t>
  </si>
  <si>
    <t>bibliografik yozuvlarni tahrirlash (UZNEL-viloyat AKMlar)</t>
  </si>
  <si>
    <t>5.3</t>
  </si>
  <si>
    <t>axborot-kutubxona  resurslarini tasniflash (AKM va TAKMlar)</t>
  </si>
  <si>
    <t>5.4</t>
  </si>
  <si>
    <t>axborot-kutubxona resusrlariga texnik ishlov berish (AKM va TAKMlar)</t>
  </si>
  <si>
    <t>5.5</t>
  </si>
  <si>
    <t>to'liq matn ulash (UZNEL-viloyat AKMlar)</t>
  </si>
  <si>
    <t>5.6</t>
  </si>
  <si>
    <t>Respublika hamda hududiy davriy nashrlarda chop etilgan maqolalarni dasturga kiritish (UZNEL-viloyat AKMlar)</t>
  </si>
  <si>
    <t>Jadval-4</t>
  </si>
  <si>
    <r>
      <rPr>
        <b/>
        <sz val="12"/>
        <rFont val="Times New Roman"/>
        <family val="1"/>
        <charset val="204"/>
      </rPr>
      <t xml:space="preserve">Do`stlik tuman аxborot-kutubxona markazida mavjud resurslarni raqamlashtirish bo'yicha 2026-yil yarim yillik                                                                                                                                                         MA'LUMOT </t>
    </r>
    <r>
      <rPr>
        <b/>
        <sz val="14"/>
        <rFont val="Times New Roman"/>
        <family val="1"/>
        <charset val="204"/>
      </rPr>
      <t xml:space="preserve">                                         </t>
    </r>
  </si>
  <si>
    <t>Ilova -5</t>
  </si>
  <si>
    <r>
      <t xml:space="preserve">Havola (link)  </t>
    </r>
    <r>
      <rPr>
        <b/>
        <i/>
        <sz val="12"/>
        <color indexed="8"/>
        <rFont val="Times New Roman"/>
        <family val="1"/>
        <charset val="204"/>
      </rPr>
      <t>kutubxona rasmiy havolalari yozilsin</t>
    </r>
  </si>
  <si>
    <t>Sohaga oid qo'yilgan postlar soni                        (2026-yil yarim yillik  holatiga)</t>
  </si>
  <si>
    <t>Obunachilar soni (2026-yil yarim yillik    holatiga)</t>
  </si>
  <si>
    <t>Veb sahifa</t>
  </si>
  <si>
    <t>http://dostlik-akm.uz/</t>
  </si>
  <si>
    <t>Ijtimoiy tarmoqlar</t>
  </si>
  <si>
    <t>Facebook</t>
  </si>
  <si>
    <t>https://www.facebook.com/profile.php?id=61577054540168</t>
  </si>
  <si>
    <t>Instagram</t>
  </si>
  <si>
    <t>https://www.instagram.com/dustlikakm.zn.uz/?hl=ru</t>
  </si>
  <si>
    <t>Twitter</t>
  </si>
  <si>
    <t>https://x.com/dostlikakm</t>
  </si>
  <si>
    <t>Messenjerlar</t>
  </si>
  <si>
    <t>Telegram</t>
  </si>
  <si>
    <t>telegram kanal</t>
  </si>
  <si>
    <t>https://t.me/Axborotkutubxonamarkazikanali</t>
  </si>
  <si>
    <t>telegram gurux</t>
  </si>
  <si>
    <t>https://t.me/onlinesearchbook</t>
  </si>
  <si>
    <t>whatsApp</t>
  </si>
  <si>
    <t>Youtube</t>
  </si>
  <si>
    <t>https://youtube.com/channel/UCkGk0GhqpjUJ4hvIpzauQGg</t>
  </si>
  <si>
    <t>Do`stlik tuman аxborot -kutubxona markazining ijtimoiy tarmoqlarda faolligi bo'yicha 2026-yil yarim yillik                                                                                            MA'LUMOT</t>
  </si>
  <si>
    <t>Do'stlik tuman axborot-kutubxona markazida faoliyat yuritayotgan kadrlar bo‘yicha  2026-yil yarim yillik                                                                                                                   MA'LUMOT</t>
  </si>
  <si>
    <t>Jadval-6</t>
  </si>
  <si>
    <t>Nomlanishi</t>
  </si>
  <si>
    <t>Tasdiqlangan  shtat birligi  (Moliya tashkilotidan)</t>
  </si>
  <si>
    <t xml:space="preserve">Amaldagi xodimlar soni </t>
  </si>
  <si>
    <t>Vakant lazovimlar (soni. Shtat birligida)</t>
  </si>
  <si>
    <t>Jinsi</t>
  </si>
  <si>
    <t>Mutaxassis va ma'lumoti</t>
  </si>
  <si>
    <t>Yoshi</t>
  </si>
  <si>
    <t>Malaka oshirishi</t>
  </si>
  <si>
    <t>Axborot-kutubxona</t>
  </si>
  <si>
    <t>Boshqa soha</t>
  </si>
  <si>
    <t>18-30 yosh</t>
  </si>
  <si>
    <t xml:space="preserve">31-50 yosh </t>
  </si>
  <si>
    <t>51--59 yosh oralig‘i</t>
  </si>
  <si>
    <t>60 yosh va undan katta</t>
  </si>
  <si>
    <t xml:space="preserve"> Jami</t>
  </si>
  <si>
    <t>Professional malaka oshirib</t>
  </si>
  <si>
    <t>Ilmiy seminar konferensiyalarda qtanshasih</t>
  </si>
  <si>
    <t>Oliy</t>
  </si>
  <si>
    <t>O‘rta-
maxsus</t>
  </si>
  <si>
    <t>O‘rta</t>
  </si>
  <si>
    <t>U</t>
  </si>
  <si>
    <t>V</t>
  </si>
  <si>
    <t>X</t>
  </si>
  <si>
    <t>Boshqaruv xodimlari</t>
  </si>
  <si>
    <t>1.1.</t>
  </si>
  <si>
    <t>Direktor</t>
  </si>
  <si>
    <t>1.2.</t>
  </si>
  <si>
    <t>Direktor o‘rinbosari</t>
  </si>
  <si>
    <t>1.3.</t>
  </si>
  <si>
    <t>Bosh hisobchi</t>
  </si>
  <si>
    <t>Yuristkonsult'</t>
  </si>
  <si>
    <t>1.5</t>
  </si>
  <si>
    <t>Komplayens</t>
  </si>
  <si>
    <t>1.6</t>
  </si>
  <si>
    <t>Kadrlar bo‘yicha inspektor</t>
  </si>
  <si>
    <t>Asosiy (ishlab chiqarish) 
xodimlari</t>
  </si>
  <si>
    <t>2.1.</t>
  </si>
  <si>
    <t>Xizmat raxbari</t>
  </si>
  <si>
    <t>2.2.</t>
  </si>
  <si>
    <t>Sektor mudiri</t>
  </si>
  <si>
    <t>2.3.</t>
  </si>
  <si>
    <t>Bosh mutaxassis</t>
  </si>
  <si>
    <t>2.4.</t>
  </si>
  <si>
    <t>Yetakchi mutaxassis</t>
  </si>
  <si>
    <t>2.5.</t>
  </si>
  <si>
    <t>Mutaxassis</t>
  </si>
  <si>
    <t>Texnik va xizmat ko‘rsatish 
xodimlari</t>
  </si>
  <si>
    <t>Jami:</t>
  </si>
  <si>
    <t>Jadval-7</t>
  </si>
  <si>
    <t>Moddiy-texnik bazaning tegishlilik darajasi</t>
  </si>
  <si>
    <t>Texnik uskunalar</t>
  </si>
  <si>
    <t>Mebel jihozlari</t>
  </si>
  <si>
    <t>Internet tarmog'i</t>
  </si>
  <si>
    <t>Kompyuter (laptop va monobloklar ham  kiradi)</t>
  </si>
  <si>
    <t>Printer</t>
  </si>
  <si>
    <t>Skayner</t>
  </si>
  <si>
    <t>Imkoniyati cheklanganlar uchun maxsus texnikalar</t>
  </si>
  <si>
    <t xml:space="preserve">Boshqalar (fotoaparat, kamera, </t>
  </si>
  <si>
    <t>Stol</t>
  </si>
  <si>
    <t>Stul</t>
  </si>
  <si>
    <t>shkaf</t>
  </si>
  <si>
    <t>stelaj</t>
  </si>
  <si>
    <t>mavjud</t>
  </si>
  <si>
    <t>mavjud emas</t>
  </si>
  <si>
    <t>Balansda saqlovchi (jami)</t>
  </si>
  <si>
    <t>Axborot-kutubxona markazi</t>
  </si>
  <si>
    <t>Boshqa Tashkilotlar</t>
  </si>
  <si>
    <t>Xodimlar uchun</t>
  </si>
  <si>
    <t>Foydalanuvchilar uchun</t>
  </si>
  <si>
    <r>
      <rPr>
        <b/>
        <sz val="12"/>
        <color indexed="8"/>
        <rFont val="Times New Roman"/>
        <family val="1"/>
        <charset val="204"/>
      </rPr>
      <t>Holati</t>
    </r>
    <r>
      <rPr>
        <b/>
        <i/>
        <sz val="14"/>
        <color indexed="8"/>
        <rFont val="Times New Roman"/>
        <family val="1"/>
        <charset val="204"/>
      </rPr>
      <t>*</t>
    </r>
  </si>
  <si>
    <t>yaroqli</t>
  </si>
  <si>
    <t>yaroqsiz</t>
  </si>
  <si>
    <t>Do`stlik tuman аxborot-kutubxona markazining moddiy-texnik bazasi bo'yicha 2026-yil yarim yillik                                                                                                                                                     MA'LUMOT</t>
  </si>
  <si>
    <t>Jadval-8</t>
  </si>
  <si>
    <t>T/R</t>
  </si>
  <si>
    <t>Bino foydalanishga topshirilgan yili</t>
  </si>
  <si>
    <t>Axborot-kutubxona faoliyati ko‘rsatishga moslashganligi</t>
  </si>
  <si>
    <r>
      <t xml:space="preserve">Balansda saqlovchi
</t>
    </r>
    <r>
      <rPr>
        <sz val="12"/>
        <color indexed="8"/>
        <rFont val="Times New Roman"/>
        <family val="1"/>
        <charset val="204"/>
      </rPr>
      <t>(nomi)</t>
    </r>
  </si>
  <si>
    <r>
      <t xml:space="preserve">Umumiy 
foydalanish 
maydoni </t>
    </r>
    <r>
      <rPr>
        <b/>
        <sz val="18"/>
        <color indexed="1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(м2)</t>
    </r>
  </si>
  <si>
    <t>Shundan,</t>
  </si>
  <si>
    <t>Yaroqlilik holati</t>
  </si>
  <si>
    <t>Imkoniyati cheklanganlar uchun sharoit (Pandus)</t>
  </si>
  <si>
    <t>Binolar soni</t>
  </si>
  <si>
    <t>moslashgan</t>
  </si>
  <si>
    <t>moslashmagan</t>
  </si>
  <si>
    <t>o'z balansida</t>
  </si>
  <si>
    <t>boshqa muassasalar balansidagi (vaqtincha) binoda</t>
  </si>
  <si>
    <r>
      <t xml:space="preserve">Ishlab 
chiqarish qismi
</t>
    </r>
    <r>
      <rPr>
        <sz val="12"/>
        <color indexed="8"/>
        <rFont val="Times New Roman"/>
        <family val="1"/>
        <charset val="204"/>
      </rPr>
      <t xml:space="preserve">(м2)   </t>
    </r>
  </si>
  <si>
    <r>
      <t xml:space="preserve">Fondlarni 
saqlash qismi
</t>
    </r>
    <r>
      <rPr>
        <sz val="12"/>
        <color indexed="8"/>
        <rFont val="Times New Roman"/>
        <family val="1"/>
        <charset val="204"/>
      </rPr>
      <t>(м2)</t>
    </r>
  </si>
  <si>
    <r>
      <t xml:space="preserve">Foydalanuv-
chilarga xizmat 
ko‘rsatish qismi
</t>
    </r>
    <r>
      <rPr>
        <sz val="12"/>
        <color indexed="8"/>
        <rFont val="Times New Roman"/>
        <family val="1"/>
        <charset val="204"/>
      </rPr>
      <t>(м2)</t>
    </r>
  </si>
  <si>
    <t>Ta'mir talab</t>
  </si>
  <si>
    <t xml:space="preserve">Mavjud </t>
  </si>
  <si>
    <t>Do`stlik tuman AKM</t>
  </si>
  <si>
    <t>2025-yil sentyabr</t>
  </si>
  <si>
    <t>o`z balansida</t>
  </si>
  <si>
    <t>26.75</t>
  </si>
  <si>
    <t>yangi bino</t>
  </si>
  <si>
    <t xml:space="preserve">Do`stlik tuman axborot-kutubxona markazining bino bo'yicha 2026-yil yarim yillik  MA'LUMOT  </t>
  </si>
  <si>
    <t>Jadval-9</t>
  </si>
  <si>
    <t>Hududiy tuzilmalar</t>
  </si>
  <si>
    <t>Kitob fondi</t>
  </si>
  <si>
    <t>shundan</t>
  </si>
  <si>
    <t>2024-y. ajratilgan mablag' (mln.so'm)</t>
  </si>
  <si>
    <t>2024-y. sotib olingan kitoblar soni</t>
  </si>
  <si>
    <t xml:space="preserve">2025-y. ajratilgan mablag' (mln.so'm)            </t>
  </si>
  <si>
    <t xml:space="preserve">2025-yil holatiga sotib olingan kitoblar soni.            </t>
  </si>
  <si>
    <t xml:space="preserve">2026-yil (yarim yillik) holatiga sotib olingan kitoblar soni.            </t>
  </si>
  <si>
    <t>tuman (shahar)</t>
  </si>
  <si>
    <t>kiril</t>
  </si>
  <si>
    <t>lotin</t>
  </si>
  <si>
    <t>Do`stlik tuman axborot-kutubxona markazi  kitob fondi, kitob sotib olishga  ajratilgan va sarflangan mablag‘lar to‘g‘risida  2026-yil yarim yillik    MA'LUMOT</t>
  </si>
  <si>
    <t xml:space="preserve">2026-y    (yarim yillik holatiga) ajratilgan mablag' (mln.so'm)            </t>
  </si>
  <si>
    <t>MA'LUMOTI</t>
  </si>
  <si>
    <t>Jadval-10</t>
  </si>
  <si>
    <t>Davriy nashrlar nashrlar/jurnal</t>
  </si>
  <si>
    <t>2024-y.</t>
  </si>
  <si>
    <t>2025-y.</t>
  </si>
  <si>
    <t>2026-y. (yarim yillik holatiga)</t>
  </si>
  <si>
    <t xml:space="preserve">2026-y. (prognoz keyingi chorak) </t>
  </si>
  <si>
    <t>mahalliy</t>
  </si>
  <si>
    <t>MDH</t>
  </si>
  <si>
    <t>xorijiy</t>
  </si>
  <si>
    <r>
      <t xml:space="preserve">ajratilgan mablag'lar </t>
    </r>
    <r>
      <rPr>
        <b/>
        <i/>
        <sz val="9"/>
        <color indexed="8"/>
        <rFont val="Times New Roman"/>
        <family val="1"/>
        <charset val="204"/>
      </rPr>
      <t>mln.so'm</t>
    </r>
  </si>
  <si>
    <t>ajratilgan mablag'lar mln.so'm</t>
  </si>
  <si>
    <t xml:space="preserve">Do`stlik tuman axborot-kutubxona markazida davriy nashrlarga obunani tashkil qilinishi to‘g‘risida 2026-yillik yarim yillik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</si>
</sst>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EDF7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0" fillId="0" borderId="0" applyNumberFormat="0" applyFill="0" applyBorder="0" applyAlignment="0" applyProtection="0"/>
    <xf numFmtId="0" fontId="44" fillId="0" borderId="0"/>
    <xf numFmtId="0" fontId="45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4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textRotation="90" wrapText="1"/>
      <protection locked="0"/>
    </xf>
    <xf numFmtId="0" fontId="4" fillId="2" borderId="3" xfId="0" applyFont="1" applyFill="1" applyBorder="1" applyAlignment="1" applyProtection="1">
      <alignment horizontal="center" vertical="center" textRotation="90"/>
      <protection locked="0"/>
    </xf>
    <xf numFmtId="0" fontId="4" fillId="3" borderId="3" xfId="0" applyFont="1" applyFill="1" applyBorder="1" applyAlignment="1" applyProtection="1">
      <alignment horizontal="center" vertical="center" textRotation="90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/>
    </xf>
    <xf numFmtId="0" fontId="7" fillId="4" borderId="3" xfId="0" applyFont="1" applyFill="1" applyBorder="1" applyProtection="1"/>
    <xf numFmtId="49" fontId="5" fillId="4" borderId="3" xfId="0" applyNumberFormat="1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 vertical="center"/>
    </xf>
    <xf numFmtId="0" fontId="7" fillId="6" borderId="3" xfId="0" applyFont="1" applyFill="1" applyBorder="1" applyProtection="1"/>
    <xf numFmtId="0" fontId="5" fillId="6" borderId="3" xfId="0" applyFont="1" applyFill="1" applyBorder="1" applyAlignment="1" applyProtection="1">
      <alignment horizontal="center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/>
    </xf>
    <xf numFmtId="49" fontId="7" fillId="4" borderId="3" xfId="0" applyNumberFormat="1" applyFont="1" applyFill="1" applyBorder="1" applyAlignment="1" applyProtection="1">
      <alignment horizontal="center" vertical="center"/>
    </xf>
    <xf numFmtId="49" fontId="5" fillId="4" borderId="3" xfId="0" applyNumberFormat="1" applyFont="1" applyFill="1" applyBorder="1" applyAlignment="1" applyProtection="1">
      <alignment horizontal="center" vertical="center"/>
    </xf>
    <xf numFmtId="49" fontId="5" fillId="5" borderId="3" xfId="0" applyNumberFormat="1" applyFont="1" applyFill="1" applyBorder="1" applyAlignment="1" applyProtection="1">
      <alignment horizontal="center" vertical="center"/>
    </xf>
    <xf numFmtId="49" fontId="10" fillId="7" borderId="3" xfId="0" applyNumberFormat="1" applyFont="1" applyFill="1" applyBorder="1" applyAlignment="1" applyProtection="1">
      <alignment horizontal="center"/>
      <protection locked="0"/>
    </xf>
    <xf numFmtId="0" fontId="10" fillId="7" borderId="3" xfId="0" applyFont="1" applyFill="1" applyBorder="1" applyProtection="1">
      <protection locked="0"/>
    </xf>
    <xf numFmtId="0" fontId="8" fillId="7" borderId="3" xfId="0" applyFont="1" applyFill="1" applyBorder="1" applyAlignment="1" applyProtection="1">
      <alignment horizontal="center"/>
      <protection locked="0"/>
    </xf>
    <xf numFmtId="0" fontId="11" fillId="7" borderId="3" xfId="0" applyFont="1" applyFill="1" applyBorder="1" applyAlignment="1" applyProtection="1">
      <alignment horizontal="center" vertical="center"/>
      <protection locked="0"/>
    </xf>
    <xf numFmtId="0" fontId="10" fillId="7" borderId="3" xfId="0" applyNumberFormat="1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0" fontId="10" fillId="7" borderId="3" xfId="0" applyFont="1" applyFill="1" applyBorder="1" applyAlignment="1" applyProtection="1">
      <alignment horizontal="center" vertical="center" wrapText="1"/>
      <protection locked="0"/>
    </xf>
    <xf numFmtId="0" fontId="10" fillId="7" borderId="3" xfId="0" applyFont="1" applyFill="1" applyBorder="1" applyAlignment="1" applyProtection="1">
      <alignment horizontal="left" vertical="center" wrapText="1"/>
      <protection locked="0"/>
    </xf>
    <xf numFmtId="0" fontId="10" fillId="7" borderId="3" xfId="0" applyNumberFormat="1" applyFont="1" applyFill="1" applyBorder="1" applyAlignment="1" applyProtection="1">
      <alignment horizontal="left" vertical="center"/>
      <protection locked="0"/>
    </xf>
    <xf numFmtId="0" fontId="11" fillId="7" borderId="3" xfId="0" applyNumberFormat="1" applyFont="1" applyFill="1" applyBorder="1" applyAlignment="1" applyProtection="1">
      <alignment horizontal="center"/>
      <protection locked="0"/>
    </xf>
    <xf numFmtId="49" fontId="11" fillId="7" borderId="3" xfId="0" applyNumberFormat="1" applyFont="1" applyFill="1" applyBorder="1" applyAlignment="1" applyProtection="1">
      <alignment horizontal="center" vertical="center"/>
      <protection locked="0"/>
    </xf>
    <xf numFmtId="49" fontId="10" fillId="5" borderId="3" xfId="0" applyNumberFormat="1" applyFont="1" applyFill="1" applyBorder="1" applyAlignment="1" applyProtection="1">
      <alignment horizontal="center" vertical="center"/>
      <protection locked="0"/>
    </xf>
    <xf numFmtId="49" fontId="10" fillId="7" borderId="3" xfId="0" applyNumberFormat="1" applyFont="1" applyFill="1" applyBorder="1" applyAlignment="1" applyProtection="1">
      <alignment horizontal="center" vertical="center"/>
      <protection locked="0"/>
    </xf>
    <xf numFmtId="0" fontId="12" fillId="7" borderId="3" xfId="0" applyNumberFormat="1" applyFont="1" applyFill="1" applyBorder="1" applyAlignment="1" applyProtection="1">
      <alignment wrapText="1"/>
      <protection locked="0"/>
    </xf>
    <xf numFmtId="0" fontId="13" fillId="7" borderId="3" xfId="0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0" fontId="0" fillId="7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12" fillId="7" borderId="3" xfId="0" applyNumberFormat="1" applyFont="1" applyFill="1" applyBorder="1" applyAlignment="1" applyProtection="1">
      <alignment horizontal="left" vertical="center"/>
      <protection locked="0"/>
    </xf>
    <xf numFmtId="0" fontId="12" fillId="7" borderId="3" xfId="0" applyNumberFormat="1" applyFont="1" applyFill="1" applyBorder="1" applyProtection="1">
      <protection locked="0"/>
    </xf>
    <xf numFmtId="0" fontId="14" fillId="7" borderId="3" xfId="0" applyFont="1" applyFill="1" applyBorder="1" applyAlignment="1" applyProtection="1">
      <alignment horizontal="center"/>
      <protection locked="0"/>
    </xf>
    <xf numFmtId="0" fontId="10" fillId="7" borderId="3" xfId="0" applyNumberFormat="1" applyFont="1" applyFill="1" applyBorder="1" applyProtection="1"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</xf>
    <xf numFmtId="0" fontId="4" fillId="4" borderId="3" xfId="0" applyNumberFormat="1" applyFont="1" applyFill="1" applyBorder="1" applyProtection="1"/>
    <xf numFmtId="49" fontId="4" fillId="8" borderId="3" xfId="0" applyNumberFormat="1" applyFont="1" applyFill="1" applyBorder="1" applyAlignment="1" applyProtection="1">
      <alignment horizontal="center" vertical="center"/>
    </xf>
    <xf numFmtId="0" fontId="4" fillId="8" borderId="3" xfId="0" applyNumberFormat="1" applyFont="1" applyFill="1" applyBorder="1" applyProtection="1"/>
    <xf numFmtId="0" fontId="5" fillId="8" borderId="3" xfId="0" applyFont="1" applyFill="1" applyBorder="1" applyAlignment="1" applyProtection="1">
      <alignment horizontal="center"/>
    </xf>
    <xf numFmtId="0" fontId="9" fillId="7" borderId="3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NumberFormat="1" applyFont="1" applyFill="1" applyBorder="1" applyProtection="1">
      <protection locked="0"/>
    </xf>
    <xf numFmtId="0" fontId="16" fillId="8" borderId="3" xfId="0" applyFont="1" applyFill="1" applyBorder="1" applyAlignment="1" applyProtection="1">
      <alignment horizontal="center"/>
      <protection locked="0"/>
    </xf>
    <xf numFmtId="0" fontId="5" fillId="8" borderId="3" xfId="0" applyFont="1" applyFill="1" applyBorder="1" applyAlignment="1" applyProtection="1">
      <alignment horizontal="center"/>
      <protection locked="0"/>
    </xf>
    <xf numFmtId="0" fontId="5" fillId="8" borderId="3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/>
    </xf>
    <xf numFmtId="49" fontId="10" fillId="0" borderId="3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Protection="1"/>
    <xf numFmtId="0" fontId="16" fillId="0" borderId="3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16" fillId="7" borderId="3" xfId="0" applyFont="1" applyFill="1" applyBorder="1" applyAlignment="1" applyProtection="1">
      <alignment horizontal="center"/>
      <protection locked="0"/>
    </xf>
    <xf numFmtId="49" fontId="4" fillId="9" borderId="3" xfId="0" applyNumberFormat="1" applyFont="1" applyFill="1" applyBorder="1" applyAlignment="1" applyProtection="1">
      <alignment horizontal="center" vertical="center"/>
    </xf>
    <xf numFmtId="0" fontId="4" fillId="9" borderId="3" xfId="0" applyFont="1" applyFill="1" applyBorder="1" applyAlignment="1" applyProtection="1">
      <alignment horizontal="left" vertical="center" wrapText="1"/>
    </xf>
    <xf numFmtId="0" fontId="5" fillId="9" borderId="3" xfId="0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 applyProtection="1">
      <alignment horizontal="center" vertical="center"/>
    </xf>
    <xf numFmtId="0" fontId="16" fillId="9" borderId="3" xfId="0" applyFont="1" applyFill="1" applyBorder="1" applyAlignment="1" applyProtection="1">
      <alignment horizontal="center"/>
    </xf>
    <xf numFmtId="0" fontId="5" fillId="9" borderId="3" xfId="0" applyFont="1" applyFill="1" applyBorder="1" applyAlignment="1" applyProtection="1">
      <alignment horizontal="center"/>
    </xf>
    <xf numFmtId="49" fontId="10" fillId="7" borderId="3" xfId="0" applyNumberFormat="1" applyFont="1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10" fillId="7" borderId="3" xfId="0" applyFont="1" applyFill="1" applyBorder="1" applyAlignment="1" applyProtection="1">
      <alignment vertical="center" wrapText="1"/>
      <protection locked="0"/>
    </xf>
    <xf numFmtId="0" fontId="10" fillId="7" borderId="3" xfId="0" applyFont="1" applyFill="1" applyBorder="1" applyProtection="1"/>
    <xf numFmtId="0" fontId="17" fillId="7" borderId="3" xfId="0" applyFon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16" fillId="9" borderId="3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10" borderId="3" xfId="0" applyFont="1" applyFill="1" applyBorder="1" applyAlignment="1" applyProtection="1">
      <alignment horizontal="center" vertical="center" wrapText="1"/>
      <protection locked="0"/>
    </xf>
    <xf numFmtId="0" fontId="7" fillId="10" borderId="3" xfId="0" applyFont="1" applyFill="1" applyBorder="1" applyAlignment="1" applyProtection="1">
      <alignment horizontal="center" vertical="center" wrapText="1"/>
      <protection locked="0"/>
    </xf>
    <xf numFmtId="0" fontId="7" fillId="10" borderId="3" xfId="0" applyFont="1" applyFill="1" applyBorder="1" applyAlignment="1" applyProtection="1">
      <alignment horizontal="center" vertical="center"/>
      <protection locked="0"/>
    </xf>
    <xf numFmtId="0" fontId="7" fillId="10" borderId="3" xfId="0" applyFont="1" applyFill="1" applyBorder="1" applyAlignment="1" applyProtection="1">
      <alignment horizontal="center" vertical="center" textRotation="90" wrapText="1"/>
      <protection locked="0"/>
    </xf>
    <xf numFmtId="0" fontId="7" fillId="10" borderId="3" xfId="0" applyFont="1" applyFill="1" applyBorder="1" applyAlignment="1" applyProtection="1">
      <alignment horizontal="center" vertical="center" textRotation="90"/>
      <protection locked="0"/>
    </xf>
    <xf numFmtId="0" fontId="7" fillId="10" borderId="2" xfId="0" applyFont="1" applyFill="1" applyBorder="1" applyAlignment="1" applyProtection="1">
      <alignment horizontal="center" vertical="center" textRotation="90" wrapText="1"/>
      <protection locked="0"/>
    </xf>
    <xf numFmtId="0" fontId="4" fillId="10" borderId="6" xfId="0" applyFont="1" applyFill="1" applyBorder="1" applyAlignment="1" applyProtection="1">
      <alignment horizontal="center" vertical="center"/>
      <protection locked="0"/>
    </xf>
    <xf numFmtId="0" fontId="4" fillId="10" borderId="7" xfId="0" applyFont="1" applyFill="1" applyBorder="1" applyAlignment="1" applyProtection="1">
      <alignment horizontal="center" vertical="center"/>
      <protection locked="0"/>
    </xf>
    <xf numFmtId="0" fontId="7" fillId="10" borderId="8" xfId="0" applyFont="1" applyFill="1" applyBorder="1" applyAlignment="1" applyProtection="1">
      <alignment horizontal="center" vertical="center"/>
      <protection locked="0"/>
    </xf>
    <xf numFmtId="0" fontId="7" fillId="10" borderId="9" xfId="0" applyFont="1" applyFill="1" applyBorder="1" applyAlignment="1" applyProtection="1">
      <alignment horizontal="center" vertical="center"/>
      <protection locked="0"/>
    </xf>
    <xf numFmtId="0" fontId="7" fillId="10" borderId="6" xfId="0" applyFont="1" applyFill="1" applyBorder="1" applyAlignment="1" applyProtection="1">
      <alignment horizontal="center" vertical="center" wrapText="1"/>
      <protection locked="0"/>
    </xf>
    <xf numFmtId="0" fontId="7" fillId="10" borderId="10" xfId="0" applyFont="1" applyFill="1" applyBorder="1" applyAlignment="1" applyProtection="1">
      <alignment horizontal="center" vertical="center" wrapText="1"/>
      <protection locked="0"/>
    </xf>
    <xf numFmtId="0" fontId="7" fillId="10" borderId="7" xfId="0" applyFont="1" applyFill="1" applyBorder="1" applyAlignment="1" applyProtection="1">
      <alignment horizontal="center" vertical="center" wrapText="1"/>
      <protection locked="0"/>
    </xf>
    <xf numFmtId="0" fontId="7" fillId="10" borderId="2" xfId="0" applyFont="1" applyFill="1" applyBorder="1" applyAlignment="1" applyProtection="1">
      <alignment horizontal="center" vertical="center" wrapText="1"/>
      <protection locked="0"/>
    </xf>
    <xf numFmtId="0" fontId="4" fillId="10" borderId="2" xfId="0" applyFont="1" applyFill="1" applyBorder="1" applyAlignment="1" applyProtection="1">
      <alignment horizontal="center" vertical="center" textRotation="90"/>
      <protection locked="0"/>
    </xf>
    <xf numFmtId="0" fontId="7" fillId="10" borderId="5" xfId="0" applyFont="1" applyFill="1" applyBorder="1" applyAlignment="1" applyProtection="1">
      <alignment horizontal="center" vertical="center" textRotation="90" wrapText="1"/>
      <protection locked="0"/>
    </xf>
    <xf numFmtId="0" fontId="4" fillId="10" borderId="3" xfId="0" applyFont="1" applyFill="1" applyBorder="1" applyAlignment="1" applyProtection="1">
      <alignment horizontal="center" vertical="center" wrapText="1"/>
      <protection locked="0"/>
    </xf>
    <xf numFmtId="0" fontId="7" fillId="10" borderId="5" xfId="0" applyFont="1" applyFill="1" applyBorder="1" applyAlignment="1" applyProtection="1">
      <alignment horizontal="center" vertical="center" wrapText="1"/>
      <protection locked="0"/>
    </xf>
    <xf numFmtId="0" fontId="4" fillId="10" borderId="5" xfId="0" applyFont="1" applyFill="1" applyBorder="1" applyAlignment="1" applyProtection="1">
      <alignment horizontal="center" vertical="center" textRotation="90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4" fillId="11" borderId="3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 applyProtection="1">
      <alignment horizontal="center"/>
      <protection locked="0"/>
    </xf>
    <xf numFmtId="0" fontId="10" fillId="7" borderId="3" xfId="0" applyFont="1" applyFill="1" applyBorder="1" applyAlignment="1" applyProtection="1">
      <alignment horizontal="left" vertical="center"/>
      <protection locked="0"/>
    </xf>
    <xf numFmtId="0" fontId="8" fillId="7" borderId="3" xfId="0" applyFont="1" applyFill="1" applyBorder="1" applyAlignment="1" applyProtection="1">
      <alignment horizontal="center" vertical="center"/>
      <protection locked="0"/>
    </xf>
    <xf numFmtId="49" fontId="4" fillId="7" borderId="3" xfId="0" applyNumberFormat="1" applyFont="1" applyFill="1" applyBorder="1" applyAlignment="1" applyProtection="1">
      <alignment horizontal="center"/>
      <protection locked="0"/>
    </xf>
    <xf numFmtId="0" fontId="18" fillId="12" borderId="3" xfId="0" applyNumberFormat="1" applyFont="1" applyFill="1" applyBorder="1" applyAlignment="1" applyProtection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4" fillId="11" borderId="3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9" fontId="7" fillId="10" borderId="3" xfId="0" applyNumberFormat="1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49" fontId="5" fillId="10" borderId="3" xfId="0" applyNumberFormat="1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22" fillId="10" borderId="3" xfId="0" applyFont="1" applyFill="1" applyBorder="1" applyAlignment="1">
      <alignment horizontal="center" vertical="center"/>
    </xf>
    <xf numFmtId="49" fontId="7" fillId="13" borderId="3" xfId="0" applyNumberFormat="1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13" borderId="3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center" vertical="center" wrapText="1"/>
    </xf>
    <xf numFmtId="49" fontId="8" fillId="7" borderId="3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49" fontId="7" fillId="7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left" vertical="center"/>
    </xf>
    <xf numFmtId="0" fontId="5" fillId="13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left" vertical="center"/>
    </xf>
    <xf numFmtId="49" fontId="7" fillId="13" borderId="2" xfId="0" applyNumberFormat="1" applyFont="1" applyFill="1" applyBorder="1" applyAlignment="1">
      <alignment horizontal="center" vertical="center"/>
    </xf>
    <xf numFmtId="0" fontId="7" fillId="9" borderId="0" xfId="0" applyFont="1" applyFill="1"/>
    <xf numFmtId="0" fontId="5" fillId="13" borderId="2" xfId="0" applyFont="1" applyFill="1" applyBorder="1" applyAlignment="1">
      <alignment horizontal="center" vertical="center"/>
    </xf>
    <xf numFmtId="0" fontId="8" fillId="7" borderId="3" xfId="0" applyFont="1" applyFill="1" applyBorder="1"/>
    <xf numFmtId="0" fontId="6" fillId="7" borderId="3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vertical="top" wrapText="1"/>
    </xf>
    <xf numFmtId="0" fontId="5" fillId="14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49" fontId="8" fillId="15" borderId="3" xfId="0" applyNumberFormat="1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vertical="top" wrapText="1"/>
    </xf>
    <xf numFmtId="0" fontId="8" fillId="7" borderId="3" xfId="0" applyFont="1" applyFill="1" applyBorder="1" applyAlignment="1">
      <alignment vertical="top" wrapText="1"/>
    </xf>
    <xf numFmtId="49" fontId="8" fillId="13" borderId="3" xfId="0" applyNumberFormat="1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top" wrapText="1"/>
    </xf>
    <xf numFmtId="0" fontId="23" fillId="13" borderId="3" xfId="0" applyFont="1" applyFill="1" applyBorder="1" applyAlignment="1">
      <alignment vertical="center"/>
    </xf>
    <xf numFmtId="0" fontId="24" fillId="7" borderId="3" xfId="0" applyFont="1" applyFill="1" applyBorder="1" applyAlignment="1">
      <alignment vertical="center" wrapText="1"/>
    </xf>
    <xf numFmtId="0" fontId="24" fillId="7" borderId="3" xfId="0" applyFont="1" applyFill="1" applyBorder="1" applyAlignment="1">
      <alignment vertical="center"/>
    </xf>
    <xf numFmtId="0" fontId="23" fillId="1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left" vertical="center"/>
    </xf>
    <xf numFmtId="0" fontId="8" fillId="0" borderId="3" xfId="0" applyFont="1" applyBorder="1"/>
    <xf numFmtId="49" fontId="8" fillId="0" borderId="3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10" borderId="3" xfId="0" applyNumberFormat="1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30" fillId="12" borderId="3" xfId="2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31" fillId="16" borderId="3" xfId="0" applyFont="1" applyFill="1" applyBorder="1" applyAlignment="1">
      <alignment horizontal="center" vertical="center" wrapText="1"/>
    </xf>
    <xf numFmtId="0" fontId="8" fillId="13" borderId="3" xfId="0" applyNumberFormat="1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/>
    </xf>
    <xf numFmtId="0" fontId="8" fillId="7" borderId="3" xfId="0" applyNumberFormat="1" applyFont="1" applyFill="1" applyBorder="1" applyAlignment="1">
      <alignment horizontal="center"/>
    </xf>
    <xf numFmtId="0" fontId="32" fillId="16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/>
    </xf>
    <xf numFmtId="49" fontId="33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32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/>
    </xf>
    <xf numFmtId="49" fontId="7" fillId="7" borderId="3" xfId="0" applyNumberFormat="1" applyFont="1" applyFill="1" applyBorder="1" applyAlignment="1">
      <alignment horizontal="center"/>
    </xf>
    <xf numFmtId="49" fontId="31" fillId="12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/>
    </xf>
    <xf numFmtId="0" fontId="34" fillId="0" borderId="0" xfId="0" applyFont="1" applyProtection="1">
      <protection locked="0"/>
    </xf>
    <xf numFmtId="0" fontId="35" fillId="0" borderId="0" xfId="0" applyFont="1" applyAlignment="1" applyProtection="1">
      <alignment horizontal="center"/>
      <protection locked="0"/>
    </xf>
    <xf numFmtId="0" fontId="34" fillId="0" borderId="0" xfId="0" applyFont="1" applyBorder="1" applyProtection="1">
      <protection locked="0"/>
    </xf>
    <xf numFmtId="0" fontId="28" fillId="0" borderId="0" xfId="0" applyFont="1" applyBorder="1" applyProtection="1"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protection locked="0"/>
    </xf>
    <xf numFmtId="0" fontId="3" fillId="10" borderId="3" xfId="0" applyFont="1" applyFill="1" applyBorder="1" applyAlignment="1" applyProtection="1">
      <alignment horizontal="center" vertical="center" wrapText="1"/>
    </xf>
    <xf numFmtId="0" fontId="28" fillId="10" borderId="3" xfId="0" applyFont="1" applyFill="1" applyBorder="1" applyAlignment="1" applyProtection="1">
      <alignment horizontal="left" vertical="center" wrapText="1"/>
    </xf>
    <xf numFmtId="0" fontId="3" fillId="10" borderId="3" xfId="0" applyFont="1" applyFill="1" applyBorder="1" applyAlignment="1" applyProtection="1">
      <alignment horizontal="center" vertical="center" textRotation="90" wrapText="1"/>
    </xf>
    <xf numFmtId="0" fontId="3" fillId="10" borderId="2" xfId="0" applyFont="1" applyFill="1" applyBorder="1" applyAlignment="1" applyProtection="1">
      <alignment horizontal="center" vertical="center" textRotation="90" wrapText="1"/>
    </xf>
    <xf numFmtId="0" fontId="3" fillId="10" borderId="2" xfId="0" applyFont="1" applyFill="1" applyBorder="1" applyAlignment="1" applyProtection="1">
      <alignment horizontal="center" vertical="center"/>
    </xf>
    <xf numFmtId="0" fontId="3" fillId="10" borderId="3" xfId="0" applyFont="1" applyFill="1" applyBorder="1" applyAlignment="1" applyProtection="1">
      <alignment horizontal="center" vertical="center" textRotation="90" wrapText="1"/>
    </xf>
    <xf numFmtId="0" fontId="3" fillId="10" borderId="5" xfId="0" applyFont="1" applyFill="1" applyBorder="1" applyAlignment="1" applyProtection="1">
      <alignment horizontal="center" vertical="center" textRotation="90" wrapText="1"/>
    </xf>
    <xf numFmtId="0" fontId="3" fillId="10" borderId="5" xfId="0" applyFont="1" applyFill="1" applyBorder="1" applyAlignment="1" applyProtection="1">
      <alignment horizontal="center" vertical="center"/>
    </xf>
    <xf numFmtId="0" fontId="35" fillId="10" borderId="3" xfId="0" applyFont="1" applyFill="1" applyBorder="1" applyAlignment="1" applyProtection="1">
      <alignment horizontal="center" vertical="center" wrapText="1"/>
    </xf>
    <xf numFmtId="0" fontId="35" fillId="10" borderId="3" xfId="0" applyFont="1" applyFill="1" applyBorder="1" applyAlignment="1" applyProtection="1">
      <alignment horizontal="center"/>
    </xf>
    <xf numFmtId="0" fontId="3" fillId="11" borderId="3" xfId="0" applyFont="1" applyFill="1" applyBorder="1" applyAlignment="1" applyProtection="1">
      <alignment horizontal="center" vertical="center" wrapText="1"/>
    </xf>
    <xf numFmtId="0" fontId="3" fillId="11" borderId="3" xfId="0" applyFont="1" applyFill="1" applyBorder="1" applyAlignment="1" applyProtection="1">
      <alignment vertical="center" wrapText="1"/>
    </xf>
    <xf numFmtId="0" fontId="35" fillId="11" borderId="3" xfId="0" applyFont="1" applyFill="1" applyBorder="1" applyAlignment="1" applyProtection="1">
      <alignment horizontal="center" vertical="center" wrapText="1"/>
    </xf>
    <xf numFmtId="0" fontId="3" fillId="7" borderId="3" xfId="0" applyFont="1" applyFill="1" applyBorder="1" applyAlignment="1" applyProtection="1">
      <alignment horizontal="center" vertical="center"/>
    </xf>
    <xf numFmtId="0" fontId="37" fillId="7" borderId="3" xfId="0" applyFont="1" applyFill="1" applyBorder="1" applyAlignment="1" applyProtection="1">
      <alignment vertical="center"/>
    </xf>
    <xf numFmtId="0" fontId="37" fillId="7" borderId="3" xfId="0" applyFont="1" applyFill="1" applyBorder="1" applyAlignment="1" applyProtection="1">
      <alignment horizontal="center" vertical="center"/>
    </xf>
    <xf numFmtId="0" fontId="38" fillId="7" borderId="3" xfId="0" applyFont="1" applyFill="1" applyBorder="1" applyAlignment="1" applyProtection="1">
      <alignment horizontal="center" vertical="center" wrapText="1"/>
    </xf>
    <xf numFmtId="0" fontId="25" fillId="7" borderId="3" xfId="0" applyFont="1" applyFill="1" applyBorder="1" applyAlignment="1" applyProtection="1">
      <alignment horizontal="center" vertical="center"/>
    </xf>
    <xf numFmtId="0" fontId="25" fillId="7" borderId="3" xfId="0" applyFont="1" applyFill="1" applyBorder="1" applyProtection="1"/>
    <xf numFmtId="0" fontId="37" fillId="7" borderId="3" xfId="0" applyFont="1" applyFill="1" applyBorder="1" applyProtection="1"/>
    <xf numFmtId="0" fontId="28" fillId="7" borderId="3" xfId="0" applyFont="1" applyFill="1" applyBorder="1" applyAlignment="1" applyProtection="1">
      <alignment horizontal="center" vertical="center"/>
      <protection locked="0"/>
    </xf>
    <xf numFmtId="0" fontId="28" fillId="7" borderId="3" xfId="0" applyFont="1" applyFill="1" applyBorder="1" applyAlignment="1" applyProtection="1">
      <alignment vertical="center"/>
      <protection locked="0"/>
    </xf>
    <xf numFmtId="0" fontId="37" fillId="7" borderId="3" xfId="0" applyFont="1" applyFill="1" applyBorder="1" applyAlignment="1" applyProtection="1">
      <alignment horizontal="center" vertical="center"/>
      <protection locked="0"/>
    </xf>
    <xf numFmtId="0" fontId="35" fillId="7" borderId="3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horizontal="center"/>
      <protection locked="0"/>
    </xf>
    <xf numFmtId="0" fontId="3" fillId="10" borderId="3" xfId="0" applyFont="1" applyFill="1" applyBorder="1" applyAlignment="1" applyProtection="1">
      <alignment horizontal="center" vertical="center"/>
    </xf>
    <xf numFmtId="49" fontId="28" fillId="7" borderId="3" xfId="0" applyNumberFormat="1" applyFont="1" applyFill="1" applyBorder="1" applyAlignment="1" applyProtection="1">
      <alignment horizontal="center" vertical="center"/>
      <protection locked="0"/>
    </xf>
    <xf numFmtId="0" fontId="3" fillId="11" borderId="3" xfId="0" applyFont="1" applyFill="1" applyBorder="1" applyAlignment="1" applyProtection="1">
      <alignment horizontal="center" vertical="center"/>
    </xf>
    <xf numFmtId="0" fontId="28" fillId="7" borderId="3" xfId="0" applyFont="1" applyFill="1" applyBorder="1" applyAlignment="1" applyProtection="1">
      <alignment vertical="center"/>
    </xf>
    <xf numFmtId="0" fontId="28" fillId="7" borderId="3" xfId="0" applyFont="1" applyFill="1" applyBorder="1" applyAlignment="1" applyProtection="1">
      <alignment horizontal="center" vertical="center"/>
    </xf>
    <xf numFmtId="0" fontId="3" fillId="7" borderId="3" xfId="0" applyFont="1" applyFill="1" applyBorder="1" applyProtection="1"/>
    <xf numFmtId="0" fontId="35" fillId="7" borderId="3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 applyProtection="1">
      <alignment horizontal="center" vertical="center" wrapText="1"/>
    </xf>
    <xf numFmtId="0" fontId="28" fillId="7" borderId="3" xfId="0" applyFont="1" applyFill="1" applyBorder="1" applyAlignment="1" applyProtection="1">
      <alignment vertical="center" wrapText="1"/>
      <protection locked="0"/>
    </xf>
    <xf numFmtId="0" fontId="28" fillId="7" borderId="3" xfId="0" applyFont="1" applyFill="1" applyBorder="1" applyAlignment="1" applyProtection="1">
      <alignment horizontal="center" vertical="center" wrapText="1"/>
      <protection locked="0"/>
    </xf>
    <xf numFmtId="0" fontId="37" fillId="7" borderId="3" xfId="0" applyFont="1" applyFill="1" applyBorder="1" applyAlignment="1" applyProtection="1">
      <alignment horizontal="center" vertical="center" wrapText="1"/>
      <protection locked="0"/>
    </xf>
    <xf numFmtId="0" fontId="3" fillId="11" borderId="3" xfId="0" applyFont="1" applyFill="1" applyBorder="1" applyAlignment="1" applyProtection="1">
      <alignment horizontal="center" vertical="center"/>
      <protection locked="0"/>
    </xf>
    <xf numFmtId="0" fontId="3" fillId="11" borderId="3" xfId="0" applyFont="1" applyFill="1" applyBorder="1" applyAlignment="1" applyProtection="1">
      <alignment vertical="center" wrapText="1"/>
      <protection locked="0"/>
    </xf>
    <xf numFmtId="0" fontId="3" fillId="11" borderId="3" xfId="0" applyFont="1" applyFill="1" applyBorder="1" applyAlignment="1" applyProtection="1">
      <alignment horizontal="center" vertical="center" wrapText="1"/>
      <protection locked="0"/>
    </xf>
    <xf numFmtId="0" fontId="25" fillId="11" borderId="3" xfId="0" applyFont="1" applyFill="1" applyBorder="1" applyAlignment="1" applyProtection="1">
      <alignment horizontal="center" vertical="center" wrapText="1"/>
      <protection locked="0"/>
    </xf>
    <xf numFmtId="0" fontId="39" fillId="11" borderId="3" xfId="0" applyFont="1" applyFill="1" applyBorder="1" applyAlignment="1" applyProtection="1">
      <alignment horizontal="center" vertical="center"/>
    </xf>
    <xf numFmtId="0" fontId="35" fillId="11" borderId="3" xfId="0" applyFont="1" applyFill="1" applyBorder="1" applyAlignment="1" applyProtection="1">
      <alignment horizontal="center" vertical="center"/>
    </xf>
    <xf numFmtId="0" fontId="35" fillId="11" borderId="3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vertical="center"/>
    </xf>
    <xf numFmtId="0" fontId="8" fillId="0" borderId="0" xfId="0" applyFont="1"/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27" fillId="10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31" fillId="10" borderId="6" xfId="0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27" fillId="10" borderId="2" xfId="3" applyFont="1" applyFill="1" applyBorder="1" applyAlignment="1">
      <alignment horizontal="center" vertical="center" wrapText="1"/>
    </xf>
    <xf numFmtId="0" fontId="27" fillId="10" borderId="5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2" fillId="0" borderId="0" xfId="0" applyFont="1"/>
    <xf numFmtId="0" fontId="7" fillId="10" borderId="16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27" fillId="10" borderId="22" xfId="0" applyFont="1" applyFill="1" applyBorder="1" applyAlignment="1">
      <alignment horizontal="center" vertical="center" wrapText="1"/>
    </xf>
    <xf numFmtId="0" fontId="27" fillId="17" borderId="18" xfId="0" applyFont="1" applyFill="1" applyBorder="1" applyAlignment="1">
      <alignment horizontal="center" vertical="center" wrapText="1"/>
    </xf>
    <xf numFmtId="0" fontId="27" fillId="17" borderId="21" xfId="0" applyFont="1" applyFill="1" applyBorder="1" applyAlignment="1">
      <alignment horizontal="center" vertical="center" wrapText="1"/>
    </xf>
    <xf numFmtId="0" fontId="27" fillId="17" borderId="23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27" fillId="10" borderId="25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27" fillId="17" borderId="22" xfId="0" applyFont="1" applyFill="1" applyBorder="1" applyAlignment="1">
      <alignment horizontal="center" vertical="center" wrapText="1"/>
    </xf>
    <xf numFmtId="0" fontId="27" fillId="17" borderId="16" xfId="0" applyFont="1" applyFill="1" applyBorder="1" applyAlignment="1">
      <alignment horizontal="center" vertical="center" wrapText="1"/>
    </xf>
    <xf numFmtId="0" fontId="27" fillId="17" borderId="0" xfId="0" applyFont="1" applyFill="1" applyBorder="1" applyAlignment="1">
      <alignment horizontal="center" vertical="center" wrapText="1"/>
    </xf>
    <xf numFmtId="0" fontId="27" fillId="17" borderId="17" xfId="0" applyFont="1" applyFill="1" applyBorder="1" applyAlignment="1">
      <alignment horizontal="center" vertical="center" wrapText="1"/>
    </xf>
    <xf numFmtId="0" fontId="7" fillId="10" borderId="27" xfId="0" applyFont="1" applyFill="1" applyBorder="1" applyAlignment="1">
      <alignment horizontal="center" vertical="center"/>
    </xf>
    <xf numFmtId="0" fontId="27" fillId="10" borderId="3" xfId="0" applyFont="1" applyFill="1" applyBorder="1" applyAlignment="1">
      <alignment horizontal="center" vertical="center" wrapText="1"/>
    </xf>
    <xf numFmtId="0" fontId="27" fillId="17" borderId="3" xfId="0" applyFont="1" applyFill="1" applyBorder="1" applyAlignment="1">
      <alignment horizontal="center" vertical="center" wrapText="1"/>
    </xf>
    <xf numFmtId="0" fontId="27" fillId="17" borderId="5" xfId="0" applyFont="1" applyFill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8" fillId="0" borderId="3" xfId="0" applyNumberFormat="1" applyFont="1" applyBorder="1" applyAlignment="1">
      <alignment horizontal="center" vertical="center"/>
    </xf>
    <xf numFmtId="0" fontId="32" fillId="0" borderId="3" xfId="0" applyNumberFormat="1" applyFont="1" applyBorder="1" applyAlignment="1">
      <alignment horizontal="center" vertical="center" wrapText="1"/>
    </xf>
    <xf numFmtId="0" fontId="8" fillId="7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/>
    <xf numFmtId="0" fontId="27" fillId="7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6" fillId="10" borderId="3" xfId="0" applyFont="1" applyFill="1" applyBorder="1" applyAlignment="1">
      <alignment horizontal="center" vertical="center" wrapText="1"/>
    </xf>
    <xf numFmtId="0" fontId="47" fillId="10" borderId="6" xfId="0" applyFont="1" applyFill="1" applyBorder="1" applyAlignment="1">
      <alignment horizontal="center" vertical="center" wrapText="1"/>
    </xf>
    <xf numFmtId="0" fontId="47" fillId="10" borderId="10" xfId="0" applyFont="1" applyFill="1" applyBorder="1" applyAlignment="1">
      <alignment horizontal="center" vertical="center" wrapText="1"/>
    </xf>
    <xf numFmtId="0" fontId="47" fillId="10" borderId="7" xfId="0" applyFont="1" applyFill="1" applyBorder="1" applyAlignment="1">
      <alignment horizontal="center" vertical="center" wrapText="1"/>
    </xf>
    <xf numFmtId="0" fontId="48" fillId="17" borderId="6" xfId="0" applyFont="1" applyFill="1" applyBorder="1" applyAlignment="1">
      <alignment horizontal="center" vertical="center" wrapText="1"/>
    </xf>
    <xf numFmtId="0" fontId="48" fillId="17" borderId="10" xfId="0" applyFont="1" applyFill="1" applyBorder="1" applyAlignment="1">
      <alignment horizontal="center" vertical="center" wrapText="1"/>
    </xf>
    <xf numFmtId="0" fontId="48" fillId="17" borderId="7" xfId="0" applyFont="1" applyFill="1" applyBorder="1" applyAlignment="1">
      <alignment horizontal="center" vertical="center" wrapText="1"/>
    </xf>
    <xf numFmtId="0" fontId="46" fillId="17" borderId="3" xfId="0" applyFont="1" applyFill="1" applyBorder="1" applyAlignment="1">
      <alignment horizontal="center" vertical="center" wrapText="1"/>
    </xf>
    <xf numFmtId="0" fontId="46" fillId="10" borderId="3" xfId="0" applyFont="1" applyFill="1" applyBorder="1" applyAlignment="1">
      <alignment horizontal="center" vertical="center" textRotation="90" wrapText="1"/>
    </xf>
    <xf numFmtId="0" fontId="48" fillId="17" borderId="3" xfId="0" applyFont="1" applyFill="1" applyBorder="1" applyAlignment="1">
      <alignment horizontal="center" vertical="center" wrapText="1"/>
    </xf>
    <xf numFmtId="0" fontId="46" fillId="17" borderId="3" xfId="0" applyFont="1" applyFill="1" applyBorder="1" applyAlignment="1">
      <alignment horizontal="center" vertical="center" textRotation="90" wrapText="1"/>
    </xf>
    <xf numFmtId="0" fontId="48" fillId="17" borderId="3" xfId="0" applyFont="1" applyFill="1" applyBorder="1" applyAlignment="1">
      <alignment horizontal="center" vertical="center" wrapText="1"/>
    </xf>
    <xf numFmtId="0" fontId="50" fillId="10" borderId="3" xfId="0" applyFont="1" applyFill="1" applyBorder="1" applyAlignment="1">
      <alignment horizontal="center" vertical="center" wrapText="1"/>
    </xf>
    <xf numFmtId="0" fontId="51" fillId="17" borderId="3" xfId="0" applyFont="1" applyFill="1" applyBorder="1" applyAlignment="1">
      <alignment horizontal="center" vertical="center" wrapText="1"/>
    </xf>
    <xf numFmtId="0" fontId="50" fillId="17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3" xfId="5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10" xfId="1"/>
    <cellStyle name="Обычный 4 2" xfId="4"/>
    <cellStyle name="Обычный_Лист1" xfId="3"/>
    <cellStyle name="Финансовый 2" xfId="5"/>
    <cellStyle name="Финансов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nstagram.com/dustlikakm.zn.uz/?hl=ru" TargetMode="External"/><Relationship Id="rId7" Type="http://schemas.openxmlformats.org/officeDocument/2006/relationships/hyperlink" Target="https://youtube.com/channel/UCkGk0GhqpjUJ4hvIpzauQGg" TargetMode="External"/><Relationship Id="rId2" Type="http://schemas.openxmlformats.org/officeDocument/2006/relationships/hyperlink" Target="https://www.facebook.com/profile.php?id=61577054540168" TargetMode="External"/><Relationship Id="rId1" Type="http://schemas.openxmlformats.org/officeDocument/2006/relationships/hyperlink" Target="http://dostlik-akm.uz/" TargetMode="External"/><Relationship Id="rId6" Type="http://schemas.openxmlformats.org/officeDocument/2006/relationships/hyperlink" Target="https://t.me/onlinesearchbook" TargetMode="External"/><Relationship Id="rId5" Type="http://schemas.openxmlformats.org/officeDocument/2006/relationships/hyperlink" Target="https://t.me/Axborotkutubxonamarkazikanali" TargetMode="External"/><Relationship Id="rId4" Type="http://schemas.openxmlformats.org/officeDocument/2006/relationships/hyperlink" Target="https://x.com/dostlikak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28" zoomScaleNormal="100" workbookViewId="0">
      <selection activeCell="A47" sqref="A47:O47"/>
    </sheetView>
  </sheetViews>
  <sheetFormatPr defaultRowHeight="15" x14ac:dyDescent="0.25"/>
  <cols>
    <col min="2" max="2" width="64.140625" customWidth="1"/>
    <col min="14" max="14" width="11.85546875" customWidth="1"/>
    <col min="15" max="15" width="10.5703125" customWidth="1"/>
  </cols>
  <sheetData>
    <row r="1" spans="1:15" x14ac:dyDescent="0.25">
      <c r="K1" s="96" t="s">
        <v>84</v>
      </c>
      <c r="L1" s="96"/>
      <c r="M1" s="96"/>
      <c r="N1" s="96"/>
      <c r="O1" s="96"/>
    </row>
    <row r="2" spans="1:15" x14ac:dyDescent="0.25">
      <c r="K2" s="96" t="s">
        <v>85</v>
      </c>
      <c r="L2" s="96"/>
      <c r="M2" s="96"/>
      <c r="N2" s="96"/>
      <c r="O2" s="96"/>
    </row>
    <row r="3" spans="1:15" x14ac:dyDescent="0.25">
      <c r="K3" s="96" t="s">
        <v>86</v>
      </c>
      <c r="L3" s="96"/>
      <c r="M3" s="96"/>
      <c r="N3" s="96"/>
      <c r="O3" s="96"/>
    </row>
    <row r="4" spans="1:15" ht="9" customHeight="1" x14ac:dyDescent="0.25"/>
    <row r="5" spans="1:15" ht="33.75" customHeight="1" x14ac:dyDescent="0.25">
      <c r="A5" s="1"/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 t="s">
        <v>1</v>
      </c>
      <c r="O6" s="5"/>
    </row>
    <row r="7" spans="1:15" x14ac:dyDescent="0.25">
      <c r="A7" s="6" t="s">
        <v>2</v>
      </c>
      <c r="B7" s="6" t="s">
        <v>3</v>
      </c>
      <c r="C7" s="7" t="s">
        <v>4</v>
      </c>
      <c r="D7" s="7"/>
      <c r="E7" s="7" t="s">
        <v>5</v>
      </c>
      <c r="F7" s="7"/>
      <c r="G7" s="7" t="s">
        <v>6</v>
      </c>
      <c r="H7" s="7"/>
      <c r="I7" s="8" t="s">
        <v>7</v>
      </c>
      <c r="J7" s="8"/>
      <c r="K7" s="8"/>
      <c r="L7" s="9" t="s">
        <v>8</v>
      </c>
      <c r="M7" s="9"/>
      <c r="N7" s="9" t="s">
        <v>9</v>
      </c>
      <c r="O7" s="9"/>
    </row>
    <row r="8" spans="1:15" x14ac:dyDescent="0.25">
      <c r="A8" s="10"/>
      <c r="B8" s="10"/>
      <c r="C8" s="7"/>
      <c r="D8" s="7"/>
      <c r="E8" s="7"/>
      <c r="F8" s="7"/>
      <c r="G8" s="7"/>
      <c r="H8" s="7"/>
      <c r="I8" s="11" t="s">
        <v>10</v>
      </c>
      <c r="J8" s="11"/>
      <c r="K8" s="12" t="s">
        <v>11</v>
      </c>
      <c r="L8" s="9"/>
      <c r="M8" s="9"/>
      <c r="N8" s="9"/>
      <c r="O8" s="9"/>
    </row>
    <row r="9" spans="1:15" x14ac:dyDescent="0.25">
      <c r="A9" s="10"/>
      <c r="B9" s="10"/>
      <c r="C9" s="13" t="s">
        <v>12</v>
      </c>
      <c r="D9" s="13" t="s">
        <v>13</v>
      </c>
      <c r="E9" s="13" t="s">
        <v>12</v>
      </c>
      <c r="F9" s="13" t="s">
        <v>13</v>
      </c>
      <c r="G9" s="13" t="s">
        <v>12</v>
      </c>
      <c r="H9" s="13" t="s">
        <v>14</v>
      </c>
      <c r="I9" s="14" t="s">
        <v>12</v>
      </c>
      <c r="J9" s="14" t="s">
        <v>13</v>
      </c>
      <c r="K9" s="12"/>
      <c r="L9" s="13" t="s">
        <v>12</v>
      </c>
      <c r="M9" s="13" t="s">
        <v>13</v>
      </c>
      <c r="N9" s="13" t="str">
        <f>+L9</f>
        <v>nomda</v>
      </c>
      <c r="O9" s="13" t="str">
        <f>+M9</f>
        <v>nusxada</v>
      </c>
    </row>
    <row r="10" spans="1:15" x14ac:dyDescent="0.25">
      <c r="A10" s="10"/>
      <c r="B10" s="10"/>
      <c r="C10" s="13"/>
      <c r="D10" s="13"/>
      <c r="E10" s="13"/>
      <c r="F10" s="13"/>
      <c r="G10" s="13"/>
      <c r="H10" s="13"/>
      <c r="I10" s="14"/>
      <c r="J10" s="14"/>
      <c r="K10" s="12"/>
      <c r="L10" s="13"/>
      <c r="M10" s="13"/>
      <c r="N10" s="13"/>
      <c r="O10" s="13"/>
    </row>
    <row r="11" spans="1:15" x14ac:dyDescent="0.25">
      <c r="A11" s="15"/>
      <c r="B11" s="15"/>
      <c r="C11" s="13"/>
      <c r="D11" s="13"/>
      <c r="E11" s="13"/>
      <c r="F11" s="13"/>
      <c r="G11" s="13"/>
      <c r="H11" s="13"/>
      <c r="I11" s="14"/>
      <c r="J11" s="14"/>
      <c r="K11" s="12"/>
      <c r="L11" s="13"/>
      <c r="M11" s="13"/>
      <c r="N11" s="13"/>
      <c r="O11" s="13"/>
    </row>
    <row r="12" spans="1:15" ht="15.75" x14ac:dyDescent="0.25">
      <c r="A12" s="16" t="s">
        <v>15</v>
      </c>
      <c r="B12" s="16" t="s">
        <v>16</v>
      </c>
      <c r="C12" s="16" t="s">
        <v>17</v>
      </c>
      <c r="D12" s="16" t="s">
        <v>18</v>
      </c>
      <c r="E12" s="16" t="s">
        <v>19</v>
      </c>
      <c r="F12" s="16" t="s">
        <v>20</v>
      </c>
      <c r="G12" s="16" t="s">
        <v>21</v>
      </c>
      <c r="H12" s="16" t="s">
        <v>22</v>
      </c>
      <c r="I12" s="17" t="s">
        <v>23</v>
      </c>
      <c r="J12" s="17" t="s">
        <v>24</v>
      </c>
      <c r="K12" s="18" t="s">
        <v>25</v>
      </c>
      <c r="L12" s="19" t="s">
        <v>26</v>
      </c>
      <c r="M12" s="19" t="s">
        <v>27</v>
      </c>
      <c r="N12" s="19" t="s">
        <v>28</v>
      </c>
      <c r="O12" s="19" t="s">
        <v>29</v>
      </c>
    </row>
    <row r="13" spans="1:15" ht="15.75" x14ac:dyDescent="0.25">
      <c r="A13" s="20">
        <v>1</v>
      </c>
      <c r="B13" s="21" t="s">
        <v>30</v>
      </c>
      <c r="C13" s="22">
        <f>C20</f>
        <v>8594</v>
      </c>
      <c r="D13" s="22">
        <f t="shared" ref="D13:J13" si="0">D20</f>
        <v>27473</v>
      </c>
      <c r="E13" s="22">
        <f t="shared" si="0"/>
        <v>7</v>
      </c>
      <c r="F13" s="22">
        <f t="shared" si="0"/>
        <v>41</v>
      </c>
      <c r="G13" s="22">
        <f t="shared" si="0"/>
        <v>9</v>
      </c>
      <c r="H13" s="22">
        <f t="shared" si="0"/>
        <v>125</v>
      </c>
      <c r="I13" s="22">
        <f t="shared" si="0"/>
        <v>130</v>
      </c>
      <c r="J13" s="22">
        <f t="shared" si="0"/>
        <v>130</v>
      </c>
      <c r="K13" s="23">
        <v>0</v>
      </c>
      <c r="L13" s="24">
        <v>0</v>
      </c>
      <c r="M13" s="24">
        <v>0</v>
      </c>
      <c r="N13" s="24">
        <f>C13+E13+G13+I13+K13+L13</f>
        <v>8740</v>
      </c>
      <c r="O13" s="24">
        <f>D13+F13+H13+J13+K13+M13</f>
        <v>27769</v>
      </c>
    </row>
    <row r="14" spans="1:15" ht="15.75" x14ac:dyDescent="0.25">
      <c r="A14" s="25"/>
      <c r="B14" s="26" t="s">
        <v>31</v>
      </c>
      <c r="C14" s="27"/>
      <c r="D14" s="27"/>
      <c r="E14" s="27"/>
      <c r="F14" s="27"/>
      <c r="G14" s="27"/>
      <c r="H14" s="27"/>
      <c r="I14" s="27"/>
      <c r="J14" s="27"/>
      <c r="K14" s="23"/>
      <c r="L14" s="27"/>
      <c r="M14" s="27"/>
      <c r="N14" s="27"/>
      <c r="O14" s="27"/>
    </row>
    <row r="15" spans="1:15" ht="15.75" x14ac:dyDescent="0.25">
      <c r="A15" s="25"/>
      <c r="B15" s="26" t="s">
        <v>32</v>
      </c>
      <c r="C15" s="28">
        <v>690</v>
      </c>
      <c r="D15" s="28">
        <v>1135</v>
      </c>
      <c r="E15" s="27"/>
      <c r="F15" s="27"/>
      <c r="G15" s="27"/>
      <c r="H15" s="27"/>
      <c r="I15" s="27"/>
      <c r="J15" s="27"/>
      <c r="K15" s="23"/>
      <c r="L15" s="27"/>
      <c r="M15" s="27"/>
      <c r="N15" s="27">
        <f t="shared" ref="N15:O19" si="1">C15+E15+G15+I15+L15</f>
        <v>690</v>
      </c>
      <c r="O15" s="27">
        <f t="shared" si="1"/>
        <v>1135</v>
      </c>
    </row>
    <row r="16" spans="1:15" ht="15.75" x14ac:dyDescent="0.25">
      <c r="A16" s="25"/>
      <c r="B16" s="26" t="s">
        <v>33</v>
      </c>
      <c r="C16" s="29"/>
      <c r="D16" s="29"/>
      <c r="E16" s="27"/>
      <c r="F16" s="27"/>
      <c r="G16" s="27"/>
      <c r="H16" s="27"/>
      <c r="I16" s="27"/>
      <c r="J16" s="27"/>
      <c r="K16" s="23"/>
      <c r="L16" s="27"/>
      <c r="M16" s="27"/>
      <c r="N16" s="27">
        <f t="shared" si="1"/>
        <v>0</v>
      </c>
      <c r="O16" s="27">
        <f t="shared" si="1"/>
        <v>0</v>
      </c>
    </row>
    <row r="17" spans="1:15" ht="15.75" x14ac:dyDescent="0.25">
      <c r="A17" s="25"/>
      <c r="B17" s="26" t="s">
        <v>34</v>
      </c>
      <c r="C17" s="29">
        <v>7</v>
      </c>
      <c r="D17" s="29">
        <v>8</v>
      </c>
      <c r="E17" s="27"/>
      <c r="F17" s="27"/>
      <c r="G17" s="27"/>
      <c r="H17" s="27"/>
      <c r="I17" s="27"/>
      <c r="J17" s="27"/>
      <c r="K17" s="23"/>
      <c r="L17" s="27"/>
      <c r="M17" s="27"/>
      <c r="N17" s="27">
        <f t="shared" si="1"/>
        <v>7</v>
      </c>
      <c r="O17" s="27">
        <f t="shared" si="1"/>
        <v>8</v>
      </c>
    </row>
    <row r="18" spans="1:15" ht="15.75" x14ac:dyDescent="0.25">
      <c r="A18" s="25"/>
      <c r="B18" s="26" t="s">
        <v>35</v>
      </c>
      <c r="C18" s="30"/>
      <c r="D18" s="30"/>
      <c r="E18" s="27"/>
      <c r="F18" s="27"/>
      <c r="G18" s="27"/>
      <c r="H18" s="27"/>
      <c r="I18" s="27"/>
      <c r="J18" s="27"/>
      <c r="K18" s="23"/>
      <c r="L18" s="27"/>
      <c r="M18" s="27"/>
      <c r="N18" s="27">
        <f t="shared" si="1"/>
        <v>0</v>
      </c>
      <c r="O18" s="27">
        <f t="shared" si="1"/>
        <v>0</v>
      </c>
    </row>
    <row r="19" spans="1:15" ht="15.75" x14ac:dyDescent="0.25">
      <c r="A19" s="25"/>
      <c r="B19" s="26" t="s">
        <v>36</v>
      </c>
      <c r="C19" s="31"/>
      <c r="D19" s="31"/>
      <c r="E19" s="27"/>
      <c r="F19" s="27"/>
      <c r="G19" s="27"/>
      <c r="H19" s="27"/>
      <c r="I19" s="27"/>
      <c r="J19" s="27"/>
      <c r="K19" s="23"/>
      <c r="L19" s="27"/>
      <c r="M19" s="27"/>
      <c r="N19" s="27">
        <f t="shared" si="1"/>
        <v>0</v>
      </c>
      <c r="O19" s="27">
        <f t="shared" si="1"/>
        <v>0</v>
      </c>
    </row>
    <row r="20" spans="1:15" ht="15.75" x14ac:dyDescent="0.25">
      <c r="A20" s="32" t="s">
        <v>37</v>
      </c>
      <c r="B20" s="21" t="s">
        <v>38</v>
      </c>
      <c r="C20" s="33">
        <f>C21+C22+C23+C24+C25+C26+C27+C28+C29+C30</f>
        <v>8594</v>
      </c>
      <c r="D20" s="33">
        <f t="shared" ref="D20:M20" si="2">D21+D22+D23+D24+D25+D26+D27+D28+D29+D30</f>
        <v>27473</v>
      </c>
      <c r="E20" s="33">
        <f t="shared" si="2"/>
        <v>7</v>
      </c>
      <c r="F20" s="33">
        <f t="shared" si="2"/>
        <v>41</v>
      </c>
      <c r="G20" s="33">
        <f t="shared" si="2"/>
        <v>9</v>
      </c>
      <c r="H20" s="33">
        <f t="shared" si="2"/>
        <v>125</v>
      </c>
      <c r="I20" s="33">
        <f t="shared" si="2"/>
        <v>130</v>
      </c>
      <c r="J20" s="33">
        <f t="shared" si="2"/>
        <v>130</v>
      </c>
      <c r="K20" s="34">
        <f t="shared" si="2"/>
        <v>0</v>
      </c>
      <c r="L20" s="33">
        <f t="shared" si="2"/>
        <v>0</v>
      </c>
      <c r="M20" s="33">
        <f t="shared" si="2"/>
        <v>0</v>
      </c>
      <c r="N20" s="22">
        <f t="shared" ref="N20:N30" si="3">C20+E20+G20+I20+K20+L20</f>
        <v>8740</v>
      </c>
      <c r="O20" s="22">
        <f t="shared" ref="O20:O30" si="4">D20+F20+H20+J20+K20+M20</f>
        <v>27769</v>
      </c>
    </row>
    <row r="21" spans="1:15" ht="15.75" x14ac:dyDescent="0.25">
      <c r="A21" s="35" t="s">
        <v>39</v>
      </c>
      <c r="B21" s="36" t="s">
        <v>40</v>
      </c>
      <c r="C21" s="37">
        <v>65</v>
      </c>
      <c r="D21" s="37">
        <v>186</v>
      </c>
      <c r="E21" s="38"/>
      <c r="F21" s="38"/>
      <c r="G21" s="38"/>
      <c r="H21" s="38"/>
      <c r="I21" s="38"/>
      <c r="J21" s="39"/>
      <c r="K21" s="40"/>
      <c r="L21" s="41"/>
      <c r="M21" s="41"/>
      <c r="N21" s="22">
        <f t="shared" si="3"/>
        <v>65</v>
      </c>
      <c r="O21" s="22">
        <f t="shared" si="4"/>
        <v>186</v>
      </c>
    </row>
    <row r="22" spans="1:15" ht="15.75" x14ac:dyDescent="0.25">
      <c r="A22" s="35" t="s">
        <v>41</v>
      </c>
      <c r="B22" s="36" t="s">
        <v>42</v>
      </c>
      <c r="C22" s="37">
        <v>136</v>
      </c>
      <c r="D22" s="37">
        <v>600</v>
      </c>
      <c r="E22" s="38"/>
      <c r="F22" s="38"/>
      <c r="G22" s="38"/>
      <c r="H22" s="38"/>
      <c r="I22" s="38"/>
      <c r="J22" s="39"/>
      <c r="K22" s="40"/>
      <c r="L22" s="41"/>
      <c r="M22" s="41"/>
      <c r="N22" s="22">
        <f t="shared" si="3"/>
        <v>136</v>
      </c>
      <c r="O22" s="22">
        <f t="shared" si="4"/>
        <v>600</v>
      </c>
    </row>
    <row r="23" spans="1:15" ht="15.75" x14ac:dyDescent="0.25">
      <c r="A23" s="35" t="s">
        <v>43</v>
      </c>
      <c r="B23" s="36" t="s">
        <v>44</v>
      </c>
      <c r="C23" s="37">
        <v>57</v>
      </c>
      <c r="D23" s="37">
        <v>150</v>
      </c>
      <c r="E23" s="38"/>
      <c r="F23" s="38"/>
      <c r="G23" s="38"/>
      <c r="H23" s="38"/>
      <c r="I23" s="38"/>
      <c r="J23" s="39"/>
      <c r="K23" s="40"/>
      <c r="L23" s="41"/>
      <c r="M23" s="41"/>
      <c r="N23" s="22">
        <f t="shared" si="3"/>
        <v>57</v>
      </c>
      <c r="O23" s="22">
        <f t="shared" si="4"/>
        <v>150</v>
      </c>
    </row>
    <row r="24" spans="1:15" ht="15.75" x14ac:dyDescent="0.25">
      <c r="A24" s="35" t="s">
        <v>45</v>
      </c>
      <c r="B24" s="42" t="s">
        <v>46</v>
      </c>
      <c r="C24" s="37">
        <v>1224</v>
      </c>
      <c r="D24" s="37">
        <v>5608</v>
      </c>
      <c r="E24" s="38">
        <v>7</v>
      </c>
      <c r="F24" s="38">
        <v>41</v>
      </c>
      <c r="G24" s="38">
        <v>9</v>
      </c>
      <c r="H24" s="38">
        <v>125</v>
      </c>
      <c r="I24" s="38"/>
      <c r="J24" s="39"/>
      <c r="K24" s="40"/>
      <c r="L24" s="41"/>
      <c r="M24" s="41"/>
      <c r="N24" s="22">
        <f t="shared" si="3"/>
        <v>1240</v>
      </c>
      <c r="O24" s="22">
        <f t="shared" si="4"/>
        <v>5774</v>
      </c>
    </row>
    <row r="25" spans="1:15" ht="15.75" x14ac:dyDescent="0.25">
      <c r="A25" s="35" t="s">
        <v>47</v>
      </c>
      <c r="B25" s="43" t="s">
        <v>48</v>
      </c>
      <c r="C25" s="44">
        <v>180</v>
      </c>
      <c r="D25" s="44">
        <v>2354</v>
      </c>
      <c r="E25" s="45"/>
      <c r="F25" s="45"/>
      <c r="G25" s="45"/>
      <c r="H25" s="45"/>
      <c r="I25" s="45"/>
      <c r="J25" s="39"/>
      <c r="K25" s="46"/>
      <c r="L25" s="41"/>
      <c r="M25" s="41"/>
      <c r="N25" s="22">
        <f t="shared" si="3"/>
        <v>180</v>
      </c>
      <c r="O25" s="22">
        <f t="shared" si="4"/>
        <v>2354</v>
      </c>
    </row>
    <row r="26" spans="1:15" ht="30" x14ac:dyDescent="0.25">
      <c r="A26" s="47" t="s">
        <v>49</v>
      </c>
      <c r="B26" s="48" t="s">
        <v>50</v>
      </c>
      <c r="C26" s="49">
        <v>92</v>
      </c>
      <c r="D26" s="49">
        <v>488</v>
      </c>
      <c r="E26" s="50"/>
      <c r="F26" s="50"/>
      <c r="G26" s="50"/>
      <c r="H26" s="50"/>
      <c r="I26" s="50"/>
      <c r="J26" s="51"/>
      <c r="K26" s="52"/>
      <c r="L26" s="41"/>
      <c r="M26" s="41"/>
      <c r="N26" s="22">
        <f t="shared" si="3"/>
        <v>92</v>
      </c>
      <c r="O26" s="22">
        <f t="shared" si="4"/>
        <v>488</v>
      </c>
    </row>
    <row r="27" spans="1:15" ht="15.75" x14ac:dyDescent="0.25">
      <c r="A27" s="35" t="s">
        <v>51</v>
      </c>
      <c r="B27" s="53" t="s">
        <v>52</v>
      </c>
      <c r="C27" s="37">
        <v>53</v>
      </c>
      <c r="D27" s="37">
        <v>731</v>
      </c>
      <c r="E27" s="50"/>
      <c r="F27" s="50"/>
      <c r="G27" s="50"/>
      <c r="H27" s="50"/>
      <c r="I27" s="50"/>
      <c r="J27" s="51"/>
      <c r="K27" s="52"/>
      <c r="L27" s="41"/>
      <c r="M27" s="41"/>
      <c r="N27" s="22">
        <f t="shared" si="3"/>
        <v>53</v>
      </c>
      <c r="O27" s="22">
        <f t="shared" si="4"/>
        <v>731</v>
      </c>
    </row>
    <row r="28" spans="1:15" ht="15.75" x14ac:dyDescent="0.25">
      <c r="A28" s="35" t="s">
        <v>53</v>
      </c>
      <c r="B28" s="54" t="s">
        <v>54</v>
      </c>
      <c r="C28" s="55">
        <v>128</v>
      </c>
      <c r="D28" s="55">
        <v>3099</v>
      </c>
      <c r="E28" s="50"/>
      <c r="F28" s="50"/>
      <c r="G28" s="50"/>
      <c r="H28" s="50"/>
      <c r="I28" s="50"/>
      <c r="J28" s="51"/>
      <c r="K28" s="52"/>
      <c r="L28" s="41"/>
      <c r="M28" s="41"/>
      <c r="N28" s="22">
        <f t="shared" si="3"/>
        <v>128</v>
      </c>
      <c r="O28" s="22">
        <f t="shared" si="4"/>
        <v>3099</v>
      </c>
    </row>
    <row r="29" spans="1:15" ht="15.75" x14ac:dyDescent="0.25">
      <c r="A29" s="35" t="s">
        <v>55</v>
      </c>
      <c r="B29" s="54" t="s">
        <v>56</v>
      </c>
      <c r="C29" s="37">
        <v>6593</v>
      </c>
      <c r="D29" s="37">
        <v>13229</v>
      </c>
      <c r="E29" s="50"/>
      <c r="F29" s="50"/>
      <c r="G29" s="50"/>
      <c r="H29" s="50"/>
      <c r="I29" s="50">
        <v>130</v>
      </c>
      <c r="J29" s="51">
        <v>130</v>
      </c>
      <c r="K29" s="52"/>
      <c r="L29" s="41"/>
      <c r="M29" s="41"/>
      <c r="N29" s="22">
        <f t="shared" si="3"/>
        <v>6723</v>
      </c>
      <c r="O29" s="22">
        <f t="shared" si="4"/>
        <v>13359</v>
      </c>
    </row>
    <row r="30" spans="1:15" ht="15.75" x14ac:dyDescent="0.25">
      <c r="A30" s="35" t="s">
        <v>57</v>
      </c>
      <c r="B30" s="56" t="s">
        <v>58</v>
      </c>
      <c r="C30" s="57">
        <v>66</v>
      </c>
      <c r="D30" s="50">
        <v>1028</v>
      </c>
      <c r="E30" s="50"/>
      <c r="F30" s="50"/>
      <c r="G30" s="50"/>
      <c r="H30" s="50"/>
      <c r="I30" s="50"/>
      <c r="J30" s="51"/>
      <c r="K30" s="52"/>
      <c r="L30" s="41"/>
      <c r="M30" s="41"/>
      <c r="N30" s="22">
        <f t="shared" si="3"/>
        <v>66</v>
      </c>
      <c r="O30" s="22">
        <f t="shared" si="4"/>
        <v>1028</v>
      </c>
    </row>
    <row r="31" spans="1:15" ht="15.75" x14ac:dyDescent="0.25">
      <c r="A31" s="58" t="s">
        <v>59</v>
      </c>
      <c r="B31" s="59" t="s">
        <v>60</v>
      </c>
      <c r="C31" s="24">
        <f>C32+C35+C36</f>
        <v>8594</v>
      </c>
      <c r="D31" s="24">
        <f t="shared" ref="D31:J31" si="5">D32+D35+D36</f>
        <v>27473</v>
      </c>
      <c r="E31" s="24">
        <f t="shared" si="5"/>
        <v>7</v>
      </c>
      <c r="F31" s="24">
        <f t="shared" si="5"/>
        <v>41</v>
      </c>
      <c r="G31" s="24">
        <f t="shared" si="5"/>
        <v>9</v>
      </c>
      <c r="H31" s="24">
        <f t="shared" si="5"/>
        <v>125</v>
      </c>
      <c r="I31" s="24">
        <f t="shared" si="5"/>
        <v>130</v>
      </c>
      <c r="J31" s="24">
        <f t="shared" si="5"/>
        <v>130</v>
      </c>
      <c r="K31" s="23"/>
      <c r="L31" s="24">
        <f>L32+L35+L36</f>
        <v>0</v>
      </c>
      <c r="M31" s="24">
        <f>M32+M35+M36</f>
        <v>0</v>
      </c>
      <c r="N31" s="24">
        <f t="shared" ref="N31:N39" si="6">L31+K31+I31+G31+E31+C31</f>
        <v>8740</v>
      </c>
      <c r="O31" s="24">
        <f t="shared" ref="O31:O39" si="7">M31+K31+J31+H31+F31+D31</f>
        <v>27769</v>
      </c>
    </row>
    <row r="32" spans="1:15" ht="15.75" x14ac:dyDescent="0.25">
      <c r="A32" s="60" t="s">
        <v>61</v>
      </c>
      <c r="B32" s="61" t="s">
        <v>62</v>
      </c>
      <c r="C32" s="62">
        <f>C33+C34</f>
        <v>7290</v>
      </c>
      <c r="D32" s="62">
        <f t="shared" ref="D32:M32" si="8">D33+D34</f>
        <v>23272</v>
      </c>
      <c r="E32" s="62">
        <f t="shared" si="8"/>
        <v>3</v>
      </c>
      <c r="F32" s="62">
        <f t="shared" si="8"/>
        <v>11</v>
      </c>
      <c r="G32" s="62">
        <f t="shared" si="8"/>
        <v>6</v>
      </c>
      <c r="H32" s="62">
        <f t="shared" si="8"/>
        <v>122</v>
      </c>
      <c r="I32" s="62">
        <f t="shared" si="8"/>
        <v>130</v>
      </c>
      <c r="J32" s="62">
        <f t="shared" si="8"/>
        <v>130</v>
      </c>
      <c r="K32" s="23">
        <f t="shared" si="8"/>
        <v>0</v>
      </c>
      <c r="L32" s="62">
        <f t="shared" si="8"/>
        <v>0</v>
      </c>
      <c r="M32" s="62">
        <f t="shared" si="8"/>
        <v>0</v>
      </c>
      <c r="N32" s="24">
        <f t="shared" si="6"/>
        <v>7429</v>
      </c>
      <c r="O32" s="24">
        <f t="shared" si="7"/>
        <v>23535</v>
      </c>
    </row>
    <row r="33" spans="1:15" ht="15.75" x14ac:dyDescent="0.25">
      <c r="A33" s="47" t="s">
        <v>63</v>
      </c>
      <c r="B33" s="56" t="s">
        <v>64</v>
      </c>
      <c r="C33" s="63">
        <v>3181</v>
      </c>
      <c r="D33" s="63">
        <v>14059</v>
      </c>
      <c r="E33" s="63"/>
      <c r="F33" s="63"/>
      <c r="G33" s="63">
        <v>1</v>
      </c>
      <c r="H33" s="63">
        <v>3</v>
      </c>
      <c r="I33" s="63">
        <v>100</v>
      </c>
      <c r="J33" s="64">
        <v>100</v>
      </c>
      <c r="K33" s="65"/>
      <c r="L33" s="66"/>
      <c r="M33" s="66"/>
      <c r="N33" s="24">
        <f t="shared" si="6"/>
        <v>3282</v>
      </c>
      <c r="O33" s="24">
        <f t="shared" si="7"/>
        <v>14162</v>
      </c>
    </row>
    <row r="34" spans="1:15" ht="15.75" x14ac:dyDescent="0.25">
      <c r="A34" s="47" t="s">
        <v>65</v>
      </c>
      <c r="B34" s="56" t="s">
        <v>66</v>
      </c>
      <c r="C34" s="63">
        <v>4109</v>
      </c>
      <c r="D34" s="63">
        <v>9213</v>
      </c>
      <c r="E34" s="63">
        <v>3</v>
      </c>
      <c r="F34" s="63">
        <v>11</v>
      </c>
      <c r="G34" s="63">
        <v>5</v>
      </c>
      <c r="H34" s="63">
        <v>119</v>
      </c>
      <c r="I34" s="63">
        <v>30</v>
      </c>
      <c r="J34" s="64">
        <v>30</v>
      </c>
      <c r="K34" s="65"/>
      <c r="L34" s="66"/>
      <c r="M34" s="66"/>
      <c r="N34" s="24">
        <f t="shared" si="6"/>
        <v>4147</v>
      </c>
      <c r="O34" s="24">
        <f t="shared" si="7"/>
        <v>9373</v>
      </c>
    </row>
    <row r="35" spans="1:15" ht="15.75" x14ac:dyDescent="0.25">
      <c r="A35" s="67" t="s">
        <v>67</v>
      </c>
      <c r="B35" s="68" t="s">
        <v>68</v>
      </c>
      <c r="C35" s="69">
        <v>5</v>
      </c>
      <c r="D35" s="69">
        <v>10</v>
      </c>
      <c r="E35" s="69"/>
      <c r="F35" s="70"/>
      <c r="G35" s="70"/>
      <c r="H35" s="70"/>
      <c r="I35" s="70"/>
      <c r="J35" s="70"/>
      <c r="K35" s="70"/>
      <c r="L35" s="71"/>
      <c r="M35" s="71"/>
      <c r="N35" s="24">
        <f t="shared" si="6"/>
        <v>5</v>
      </c>
      <c r="O35" s="24">
        <f t="shared" si="7"/>
        <v>10</v>
      </c>
    </row>
    <row r="36" spans="1:15" ht="15.75" x14ac:dyDescent="0.25">
      <c r="A36" s="60" t="s">
        <v>69</v>
      </c>
      <c r="B36" s="61" t="s">
        <v>70</v>
      </c>
      <c r="C36" s="62">
        <f>C37+C38+C39</f>
        <v>1299</v>
      </c>
      <c r="D36" s="62">
        <f t="shared" ref="D36:J36" si="9">D37+D38+D39</f>
        <v>4191</v>
      </c>
      <c r="E36" s="62">
        <f t="shared" si="9"/>
        <v>4</v>
      </c>
      <c r="F36" s="62">
        <f t="shared" si="9"/>
        <v>30</v>
      </c>
      <c r="G36" s="62">
        <f t="shared" si="9"/>
        <v>3</v>
      </c>
      <c r="H36" s="62">
        <f t="shared" si="9"/>
        <v>3</v>
      </c>
      <c r="I36" s="62">
        <f t="shared" si="9"/>
        <v>0</v>
      </c>
      <c r="J36" s="62">
        <f t="shared" si="9"/>
        <v>0</v>
      </c>
      <c r="K36" s="23"/>
      <c r="L36" s="62">
        <f>L37+L38+L39</f>
        <v>0</v>
      </c>
      <c r="M36" s="62">
        <f>M37+M38+M39</f>
        <v>0</v>
      </c>
      <c r="N36" s="72">
        <f t="shared" si="6"/>
        <v>1306</v>
      </c>
      <c r="O36" s="72">
        <f t="shared" si="7"/>
        <v>4224</v>
      </c>
    </row>
    <row r="37" spans="1:15" ht="15.75" x14ac:dyDescent="0.25">
      <c r="A37" s="73" t="s">
        <v>71</v>
      </c>
      <c r="B37" s="74" t="s">
        <v>72</v>
      </c>
      <c r="C37" s="75">
        <v>1269</v>
      </c>
      <c r="D37" s="75">
        <v>2084</v>
      </c>
      <c r="E37" s="75">
        <v>4</v>
      </c>
      <c r="F37" s="75">
        <v>30</v>
      </c>
      <c r="G37" s="75">
        <v>2</v>
      </c>
      <c r="H37" s="75">
        <v>2</v>
      </c>
      <c r="I37" s="76"/>
      <c r="J37" s="76"/>
      <c r="K37" s="76"/>
      <c r="L37" s="76"/>
      <c r="M37" s="76"/>
      <c r="N37" s="24">
        <f t="shared" si="6"/>
        <v>1275</v>
      </c>
      <c r="O37" s="24">
        <f t="shared" si="7"/>
        <v>2116</v>
      </c>
    </row>
    <row r="38" spans="1:15" ht="15.75" x14ac:dyDescent="0.25">
      <c r="A38" s="47" t="s">
        <v>73</v>
      </c>
      <c r="B38" s="56" t="s">
        <v>74</v>
      </c>
      <c r="C38" s="77">
        <v>19</v>
      </c>
      <c r="D38" s="77">
        <v>2082</v>
      </c>
      <c r="E38" s="77"/>
      <c r="F38" s="77"/>
      <c r="G38" s="77"/>
      <c r="H38" s="77"/>
      <c r="I38" s="64"/>
      <c r="J38" s="64"/>
      <c r="K38" s="65"/>
      <c r="L38" s="66"/>
      <c r="M38" s="66"/>
      <c r="N38" s="24">
        <f t="shared" si="6"/>
        <v>19</v>
      </c>
      <c r="O38" s="24">
        <f t="shared" si="7"/>
        <v>2082</v>
      </c>
    </row>
    <row r="39" spans="1:15" ht="15.75" x14ac:dyDescent="0.25">
      <c r="A39" s="47" t="s">
        <v>75</v>
      </c>
      <c r="B39" s="56" t="s">
        <v>76</v>
      </c>
      <c r="C39" s="77">
        <v>11</v>
      </c>
      <c r="D39" s="77">
        <v>25</v>
      </c>
      <c r="E39" s="77"/>
      <c r="F39" s="77"/>
      <c r="G39" s="77">
        <v>1</v>
      </c>
      <c r="H39" s="77">
        <v>1</v>
      </c>
      <c r="I39" s="64"/>
      <c r="J39" s="64"/>
      <c r="K39" s="65"/>
      <c r="L39" s="66"/>
      <c r="M39" s="66"/>
      <c r="N39" s="24">
        <f t="shared" si="6"/>
        <v>12</v>
      </c>
      <c r="O39" s="24">
        <f t="shared" si="7"/>
        <v>26</v>
      </c>
    </row>
    <row r="40" spans="1:15" ht="15.75" x14ac:dyDescent="0.25">
      <c r="A40" s="78" t="s">
        <v>77</v>
      </c>
      <c r="B40" s="79" t="s">
        <v>88</v>
      </c>
      <c r="C40" s="80">
        <f>C42+C43+C44</f>
        <v>414</v>
      </c>
      <c r="D40" s="80">
        <f t="shared" ref="D40:J40" si="10">D42+D43+D44</f>
        <v>1953</v>
      </c>
      <c r="E40" s="80">
        <f t="shared" si="10"/>
        <v>0</v>
      </c>
      <c r="F40" s="80">
        <f t="shared" si="10"/>
        <v>0</v>
      </c>
      <c r="G40" s="80">
        <f t="shared" si="10"/>
        <v>0</v>
      </c>
      <c r="H40" s="80">
        <f t="shared" si="10"/>
        <v>0</v>
      </c>
      <c r="I40" s="80">
        <f t="shared" si="10"/>
        <v>130</v>
      </c>
      <c r="J40" s="80">
        <f t="shared" si="10"/>
        <v>130</v>
      </c>
      <c r="K40" s="81"/>
      <c r="L40" s="80">
        <f>L42+L43+L44</f>
        <v>0</v>
      </c>
      <c r="M40" s="80">
        <f>M42+M43+M44</f>
        <v>0</v>
      </c>
      <c r="N40" s="82">
        <f>C40+E40+G40+I40+K40+L40</f>
        <v>544</v>
      </c>
      <c r="O40" s="83">
        <f>D40+F40+H40+J40+K40+M40</f>
        <v>2083</v>
      </c>
    </row>
    <row r="41" spans="1:15" ht="15.75" x14ac:dyDescent="0.25">
      <c r="A41" s="84"/>
      <c r="B41" s="36" t="s">
        <v>31</v>
      </c>
      <c r="C41" s="85"/>
      <c r="D41" s="85"/>
      <c r="E41" s="85"/>
      <c r="F41" s="85"/>
      <c r="G41" s="85"/>
      <c r="H41" s="85"/>
      <c r="I41" s="85"/>
      <c r="J41" s="85"/>
      <c r="K41" s="86"/>
      <c r="L41" s="87"/>
      <c r="M41" s="87"/>
      <c r="N41" s="75"/>
      <c r="O41" s="76"/>
    </row>
    <row r="42" spans="1:15" ht="15.75" x14ac:dyDescent="0.25">
      <c r="A42" s="47" t="s">
        <v>78</v>
      </c>
      <c r="B42" s="88" t="s">
        <v>79</v>
      </c>
      <c r="C42" s="89">
        <v>219</v>
      </c>
      <c r="D42" s="89">
        <v>1203</v>
      </c>
      <c r="E42" s="90"/>
      <c r="F42" s="90"/>
      <c r="G42" s="90"/>
      <c r="H42" s="90"/>
      <c r="I42" s="90">
        <v>130</v>
      </c>
      <c r="J42" s="90">
        <v>130</v>
      </c>
      <c r="K42" s="52"/>
      <c r="L42" s="41"/>
      <c r="M42" s="41"/>
      <c r="N42" s="91">
        <f>C42+E42+G42+I42+K42+L42</f>
        <v>349</v>
      </c>
      <c r="O42" s="80">
        <f>D42+F42+H42+J42+K42+M42</f>
        <v>1333</v>
      </c>
    </row>
    <row r="43" spans="1:15" ht="15.75" x14ac:dyDescent="0.25">
      <c r="A43" s="47" t="s">
        <v>80</v>
      </c>
      <c r="B43" s="36" t="s">
        <v>81</v>
      </c>
      <c r="C43" s="92">
        <v>195</v>
      </c>
      <c r="D43" s="92">
        <v>750</v>
      </c>
      <c r="E43" s="92"/>
      <c r="F43" s="92"/>
      <c r="G43" s="92"/>
      <c r="H43" s="92"/>
      <c r="I43" s="92"/>
      <c r="J43" s="92"/>
      <c r="K43" s="81"/>
      <c r="L43" s="92"/>
      <c r="M43" s="92"/>
      <c r="N43" s="91">
        <f>C43+E43+G43+I43+K43+L43</f>
        <v>195</v>
      </c>
      <c r="O43" s="80">
        <f>D43+F43+H43+J43+K43+M43</f>
        <v>750</v>
      </c>
    </row>
    <row r="44" spans="1:15" ht="15.75" x14ac:dyDescent="0.25">
      <c r="A44" s="93" t="s">
        <v>82</v>
      </c>
      <c r="B44" s="94" t="s">
        <v>83</v>
      </c>
      <c r="C44" s="94"/>
      <c r="D44" s="94"/>
      <c r="E44" s="94"/>
      <c r="F44" s="94"/>
      <c r="G44" s="94"/>
      <c r="H44" s="94"/>
      <c r="I44" s="94"/>
      <c r="J44" s="94"/>
      <c r="K44" s="81"/>
      <c r="L44" s="94"/>
      <c r="M44" s="94"/>
      <c r="N44" s="91">
        <f>C44+E44+G44+I44+K44+L44</f>
        <v>0</v>
      </c>
      <c r="O44" s="80">
        <f>D44+F44+H44+J44+K44+M44</f>
        <v>0</v>
      </c>
    </row>
    <row r="47" spans="1:15" ht="19.5" customHeight="1" x14ac:dyDescent="0.3">
      <c r="A47" s="99" t="s">
        <v>87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</row>
  </sheetData>
  <mergeCells count="28">
    <mergeCell ref="A47:O47"/>
    <mergeCell ref="J9:J11"/>
    <mergeCell ref="L9:L11"/>
    <mergeCell ref="M9:M11"/>
    <mergeCell ref="N9:N11"/>
    <mergeCell ref="O9:O11"/>
    <mergeCell ref="K1:O1"/>
    <mergeCell ref="K2:O2"/>
    <mergeCell ref="K3:O3"/>
    <mergeCell ref="N7:O8"/>
    <mergeCell ref="I8:J8"/>
    <mergeCell ref="K8:K11"/>
    <mergeCell ref="C9:C11"/>
    <mergeCell ref="D9:D11"/>
    <mergeCell ref="E9:E11"/>
    <mergeCell ref="F9:F11"/>
    <mergeCell ref="G9:G11"/>
    <mergeCell ref="H9:H11"/>
    <mergeCell ref="I9:I11"/>
    <mergeCell ref="B5:N5"/>
    <mergeCell ref="N6:O6"/>
    <mergeCell ref="A7:A11"/>
    <mergeCell ref="B7:B11"/>
    <mergeCell ref="C7:D8"/>
    <mergeCell ref="E7:F8"/>
    <mergeCell ref="G7:H8"/>
    <mergeCell ref="I7:K7"/>
    <mergeCell ref="L7:M8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zoomScale="85" zoomScaleNormal="85" workbookViewId="0">
      <selection activeCell="N22" sqref="N22"/>
    </sheetView>
  </sheetViews>
  <sheetFormatPr defaultRowHeight="15" x14ac:dyDescent="0.25"/>
  <cols>
    <col min="1" max="1" width="16" bestFit="1" customWidth="1"/>
  </cols>
  <sheetData>
    <row r="1" spans="1:21" ht="15.75" x14ac:dyDescent="0.25">
      <c r="A1" s="390" t="s">
        <v>395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</row>
    <row r="2" spans="1:21" ht="15.75" x14ac:dyDescent="0.25">
      <c r="A2" s="391" t="s">
        <v>383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</row>
    <row r="3" spans="1:21" x14ac:dyDescent="0.25">
      <c r="E3" s="392"/>
      <c r="F3" s="393"/>
      <c r="G3" s="393"/>
      <c r="H3" s="393"/>
      <c r="I3" s="393"/>
      <c r="J3" s="393"/>
      <c r="K3" s="393"/>
      <c r="L3" s="393"/>
      <c r="U3" s="354" t="s">
        <v>384</v>
      </c>
    </row>
    <row r="4" spans="1:21" x14ac:dyDescent="0.25">
      <c r="A4" s="394" t="s">
        <v>370</v>
      </c>
      <c r="B4" s="395" t="s">
        <v>385</v>
      </c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7"/>
    </row>
    <row r="5" spans="1:21" x14ac:dyDescent="0.25">
      <c r="A5" s="394"/>
      <c r="B5" s="394" t="s">
        <v>386</v>
      </c>
      <c r="C5" s="394"/>
      <c r="D5" s="394"/>
      <c r="E5" s="394"/>
      <c r="F5" s="394" t="s">
        <v>387</v>
      </c>
      <c r="G5" s="394"/>
      <c r="H5" s="394"/>
      <c r="I5" s="394"/>
      <c r="J5" s="398" t="s">
        <v>388</v>
      </c>
      <c r="K5" s="399"/>
      <c r="L5" s="399"/>
      <c r="M5" s="399"/>
      <c r="N5" s="399"/>
      <c r="O5" s="399"/>
      <c r="P5" s="399"/>
      <c r="Q5" s="400"/>
      <c r="R5" s="401" t="s">
        <v>389</v>
      </c>
      <c r="S5" s="401"/>
      <c r="T5" s="401"/>
      <c r="U5" s="401"/>
    </row>
    <row r="6" spans="1:21" ht="41.25" customHeight="1" x14ac:dyDescent="0.25">
      <c r="A6" s="394"/>
      <c r="B6" s="402" t="s">
        <v>390</v>
      </c>
      <c r="C6" s="402" t="s">
        <v>391</v>
      </c>
      <c r="D6" s="402" t="s">
        <v>392</v>
      </c>
      <c r="E6" s="394" t="s">
        <v>393</v>
      </c>
      <c r="F6" s="402" t="s">
        <v>390</v>
      </c>
      <c r="G6" s="402" t="s">
        <v>391</v>
      </c>
      <c r="H6" s="402" t="s">
        <v>392</v>
      </c>
      <c r="I6" s="394" t="s">
        <v>393</v>
      </c>
      <c r="J6" s="403" t="s">
        <v>390</v>
      </c>
      <c r="K6" s="403"/>
      <c r="L6" s="403" t="s">
        <v>391</v>
      </c>
      <c r="M6" s="403"/>
      <c r="N6" s="403" t="s">
        <v>392</v>
      </c>
      <c r="O6" s="403"/>
      <c r="P6" s="403" t="s">
        <v>394</v>
      </c>
      <c r="Q6" s="403"/>
      <c r="R6" s="404" t="s">
        <v>390</v>
      </c>
      <c r="S6" s="404" t="s">
        <v>391</v>
      </c>
      <c r="T6" s="404" t="s">
        <v>392</v>
      </c>
      <c r="U6" s="401" t="s">
        <v>393</v>
      </c>
    </row>
    <row r="7" spans="1:21" ht="74.25" customHeight="1" x14ac:dyDescent="0.25">
      <c r="A7" s="394"/>
      <c r="B7" s="402"/>
      <c r="C7" s="402"/>
      <c r="D7" s="402"/>
      <c r="E7" s="394"/>
      <c r="F7" s="402"/>
      <c r="G7" s="402"/>
      <c r="H7" s="402"/>
      <c r="I7" s="394"/>
      <c r="J7" s="405" t="s">
        <v>6</v>
      </c>
      <c r="K7" s="405" t="s">
        <v>5</v>
      </c>
      <c r="L7" s="405" t="s">
        <v>6</v>
      </c>
      <c r="M7" s="405" t="s">
        <v>5</v>
      </c>
      <c r="N7" s="405" t="s">
        <v>6</v>
      </c>
      <c r="O7" s="405" t="s">
        <v>5</v>
      </c>
      <c r="P7" s="405" t="s">
        <v>6</v>
      </c>
      <c r="Q7" s="405" t="s">
        <v>5</v>
      </c>
      <c r="R7" s="404"/>
      <c r="S7" s="404"/>
      <c r="T7" s="404"/>
      <c r="U7" s="401"/>
    </row>
    <row r="8" spans="1:21" x14ac:dyDescent="0.25">
      <c r="A8" s="406">
        <v>1</v>
      </c>
      <c r="B8" s="406">
        <v>2</v>
      </c>
      <c r="C8" s="406">
        <v>3</v>
      </c>
      <c r="D8" s="406">
        <v>4</v>
      </c>
      <c r="E8" s="406">
        <v>5</v>
      </c>
      <c r="F8" s="406">
        <v>6</v>
      </c>
      <c r="G8" s="406">
        <v>7</v>
      </c>
      <c r="H8" s="406">
        <v>8</v>
      </c>
      <c r="I8" s="406">
        <v>9</v>
      </c>
      <c r="J8" s="407">
        <v>10</v>
      </c>
      <c r="K8" s="407">
        <v>11</v>
      </c>
      <c r="L8" s="407">
        <v>12</v>
      </c>
      <c r="M8" s="407">
        <v>13</v>
      </c>
      <c r="N8" s="407">
        <v>14</v>
      </c>
      <c r="O8" s="407">
        <v>15</v>
      </c>
      <c r="P8" s="407">
        <v>16</v>
      </c>
      <c r="Q8" s="407">
        <v>17</v>
      </c>
      <c r="R8" s="408">
        <v>18</v>
      </c>
      <c r="S8" s="408">
        <v>19</v>
      </c>
      <c r="T8" s="408">
        <v>20</v>
      </c>
      <c r="U8" s="408">
        <v>21</v>
      </c>
    </row>
    <row r="9" spans="1:21" ht="31.5" x14ac:dyDescent="0.25">
      <c r="A9" s="413" t="s">
        <v>363</v>
      </c>
      <c r="B9" s="410">
        <v>11</v>
      </c>
      <c r="C9" s="382"/>
      <c r="D9" s="382"/>
      <c r="E9" s="410">
        <v>11.6</v>
      </c>
      <c r="F9" s="410">
        <v>9</v>
      </c>
      <c r="G9" s="382"/>
      <c r="H9" s="382"/>
      <c r="I9" s="385">
        <v>9.5</v>
      </c>
      <c r="J9" s="411">
        <v>7</v>
      </c>
      <c r="K9" s="388">
        <v>3</v>
      </c>
      <c r="L9" s="385"/>
      <c r="M9" s="385"/>
      <c r="N9" s="385"/>
      <c r="O9" s="385"/>
      <c r="P9" s="383">
        <v>10.1</v>
      </c>
      <c r="Q9" s="382">
        <v>1.5</v>
      </c>
      <c r="R9" s="409">
        <v>0</v>
      </c>
      <c r="S9" s="389"/>
      <c r="T9" s="389"/>
      <c r="U9" s="409">
        <v>0</v>
      </c>
    </row>
    <row r="10" spans="1:21" ht="15.75" x14ac:dyDescent="0.25">
      <c r="A10" s="412" t="s">
        <v>9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</row>
    <row r="13" spans="1:21" ht="20.25" x14ac:dyDescent="0.3">
      <c r="A13" s="351" t="s">
        <v>87</v>
      </c>
      <c r="B13" s="351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</row>
    <row r="15" spans="1:21" ht="18.75" x14ac:dyDescent="0.25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</row>
  </sheetData>
  <mergeCells count="26">
    <mergeCell ref="T6:T7"/>
    <mergeCell ref="U6:U7"/>
    <mergeCell ref="A15:K15"/>
    <mergeCell ref="A13:U13"/>
    <mergeCell ref="J6:K6"/>
    <mergeCell ref="L6:M6"/>
    <mergeCell ref="N6:O6"/>
    <mergeCell ref="P6:Q6"/>
    <mergeCell ref="R6:R7"/>
    <mergeCell ref="S6:S7"/>
    <mergeCell ref="D6:D7"/>
    <mergeCell ref="E6:E7"/>
    <mergeCell ref="F6:F7"/>
    <mergeCell ref="G6:G7"/>
    <mergeCell ref="H6:H7"/>
    <mergeCell ref="I6:I7"/>
    <mergeCell ref="A1:Q1"/>
    <mergeCell ref="A2:Q2"/>
    <mergeCell ref="A4:A7"/>
    <mergeCell ref="B4:U4"/>
    <mergeCell ref="B5:E5"/>
    <mergeCell ref="F5:I5"/>
    <mergeCell ref="J5:Q5"/>
    <mergeCell ref="R5:U5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="70" zoomScaleNormal="70" workbookViewId="0">
      <selection activeCell="A27" sqref="A27:S27"/>
    </sheetView>
  </sheetViews>
  <sheetFormatPr defaultRowHeight="15" x14ac:dyDescent="0.25"/>
  <cols>
    <col min="2" max="2" width="72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67.5" customHeight="1" x14ac:dyDescent="0.25">
      <c r="A4" s="137" t="s">
        <v>133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98" t="s">
        <v>89</v>
      </c>
    </row>
    <row r="6" spans="1:19" ht="15.75" x14ac:dyDescent="0.25">
      <c r="A6" s="7" t="s">
        <v>90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19" ht="15.75" x14ac:dyDescent="0.25">
      <c r="A7" s="7"/>
      <c r="B7" s="100"/>
      <c r="C7" s="102" t="s">
        <v>91</v>
      </c>
      <c r="D7" s="102"/>
      <c r="E7" s="102"/>
      <c r="F7" s="102"/>
      <c r="G7" s="102"/>
      <c r="H7" s="103"/>
      <c r="I7" s="104" t="s">
        <v>92</v>
      </c>
      <c r="J7" s="104"/>
      <c r="K7" s="104"/>
      <c r="L7" s="104"/>
      <c r="M7" s="104"/>
      <c r="N7" s="104"/>
      <c r="O7" s="104"/>
      <c r="P7" s="104"/>
      <c r="Q7" s="104"/>
      <c r="R7" s="104"/>
      <c r="S7" s="104" t="s">
        <v>9</v>
      </c>
    </row>
    <row r="8" spans="1:19" ht="15.75" x14ac:dyDescent="0.25">
      <c r="A8" s="7"/>
      <c r="B8" s="100"/>
      <c r="C8" s="105" t="s">
        <v>93</v>
      </c>
      <c r="D8" s="105" t="s">
        <v>94</v>
      </c>
      <c r="E8" s="106" t="s">
        <v>95</v>
      </c>
      <c r="F8" s="106" t="s">
        <v>96</v>
      </c>
      <c r="G8" s="105" t="s">
        <v>97</v>
      </c>
      <c r="H8" s="107" t="s">
        <v>9</v>
      </c>
      <c r="I8" s="108" t="s">
        <v>98</v>
      </c>
      <c r="J8" s="109"/>
      <c r="K8" s="110" t="s">
        <v>99</v>
      </c>
      <c r="L8" s="111"/>
      <c r="M8" s="112" t="s">
        <v>31</v>
      </c>
      <c r="N8" s="113"/>
      <c r="O8" s="113"/>
      <c r="P8" s="114"/>
      <c r="Q8" s="115" t="s">
        <v>100</v>
      </c>
      <c r="R8" s="116" t="s">
        <v>101</v>
      </c>
      <c r="S8" s="104"/>
    </row>
    <row r="9" spans="1:19" ht="42.75" x14ac:dyDescent="0.25">
      <c r="A9" s="7"/>
      <c r="B9" s="100"/>
      <c r="C9" s="105"/>
      <c r="D9" s="105"/>
      <c r="E9" s="106"/>
      <c r="F9" s="106"/>
      <c r="G9" s="105"/>
      <c r="H9" s="117"/>
      <c r="I9" s="118" t="s">
        <v>102</v>
      </c>
      <c r="J9" s="118" t="s">
        <v>103</v>
      </c>
      <c r="K9" s="103" t="s">
        <v>104</v>
      </c>
      <c r="L9" s="103" t="s">
        <v>105</v>
      </c>
      <c r="M9" s="103" t="s">
        <v>106</v>
      </c>
      <c r="N9" s="103" t="s">
        <v>107</v>
      </c>
      <c r="O9" s="103" t="s">
        <v>108</v>
      </c>
      <c r="P9" s="103" t="s">
        <v>109</v>
      </c>
      <c r="Q9" s="119"/>
      <c r="R9" s="120"/>
      <c r="S9" s="104"/>
    </row>
    <row r="10" spans="1:19" ht="15.75" x14ac:dyDescent="0.25">
      <c r="A10" s="121" t="s">
        <v>110</v>
      </c>
      <c r="B10" s="121" t="s">
        <v>16</v>
      </c>
      <c r="C10" s="121" t="s">
        <v>17</v>
      </c>
      <c r="D10" s="121" t="s">
        <v>18</v>
      </c>
      <c r="E10" s="121" t="s">
        <v>19</v>
      </c>
      <c r="F10" s="121" t="s">
        <v>20</v>
      </c>
      <c r="G10" s="121" t="s">
        <v>21</v>
      </c>
      <c r="H10" s="121" t="s">
        <v>22</v>
      </c>
      <c r="I10" s="121" t="s">
        <v>23</v>
      </c>
      <c r="J10" s="121" t="s">
        <v>24</v>
      </c>
      <c r="K10" s="16" t="s">
        <v>25</v>
      </c>
      <c r="L10" s="16" t="s">
        <v>111</v>
      </c>
      <c r="M10" s="16" t="s">
        <v>112</v>
      </c>
      <c r="N10" s="16" t="s">
        <v>26</v>
      </c>
      <c r="O10" s="16" t="s">
        <v>27</v>
      </c>
      <c r="P10" s="16" t="s">
        <v>28</v>
      </c>
      <c r="Q10" s="16" t="s">
        <v>29</v>
      </c>
      <c r="R10" s="16" t="s">
        <v>113</v>
      </c>
      <c r="S10" s="16" t="s">
        <v>114</v>
      </c>
    </row>
    <row r="11" spans="1:19" ht="15.75" x14ac:dyDescent="0.25">
      <c r="A11" s="122">
        <v>1</v>
      </c>
      <c r="B11" s="123" t="s">
        <v>115</v>
      </c>
      <c r="C11" s="124">
        <f>C13</f>
        <v>3561</v>
      </c>
      <c r="D11" s="124">
        <f t="shared" ref="D11:R11" si="0">D13</f>
        <v>4726</v>
      </c>
      <c r="E11" s="124">
        <f t="shared" si="0"/>
        <v>3767</v>
      </c>
      <c r="F11" s="124">
        <f t="shared" si="0"/>
        <v>6939</v>
      </c>
      <c r="G11" s="124">
        <f t="shared" si="0"/>
        <v>2294</v>
      </c>
      <c r="H11" s="124">
        <f t="shared" si="0"/>
        <v>21287</v>
      </c>
      <c r="I11" s="124">
        <f t="shared" si="0"/>
        <v>8207</v>
      </c>
      <c r="J11" s="124">
        <f t="shared" si="0"/>
        <v>2300</v>
      </c>
      <c r="K11" s="124">
        <f t="shared" si="0"/>
        <v>818</v>
      </c>
      <c r="L11" s="124">
        <f t="shared" si="0"/>
        <v>95</v>
      </c>
      <c r="M11" s="124">
        <f t="shared" si="0"/>
        <v>0</v>
      </c>
      <c r="N11" s="124">
        <f t="shared" si="0"/>
        <v>0</v>
      </c>
      <c r="O11" s="124">
        <f t="shared" si="0"/>
        <v>0</v>
      </c>
      <c r="P11" s="124">
        <f t="shared" si="0"/>
        <v>0</v>
      </c>
      <c r="Q11" s="124">
        <f t="shared" si="0"/>
        <v>2774</v>
      </c>
      <c r="R11" s="124">
        <f t="shared" si="0"/>
        <v>7093</v>
      </c>
      <c r="S11" s="124">
        <f>I11+J11+K11+L11+M11+N11+O11+P11+Q11+R11</f>
        <v>21287</v>
      </c>
    </row>
    <row r="12" spans="1:19" ht="15.75" x14ac:dyDescent="0.25">
      <c r="A12" s="125"/>
      <c r="B12" s="126" t="s">
        <v>31</v>
      </c>
      <c r="C12" s="127"/>
      <c r="D12" s="127"/>
      <c r="E12" s="127"/>
      <c r="F12" s="127"/>
      <c r="G12" s="127"/>
      <c r="H12" s="124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4"/>
    </row>
    <row r="13" spans="1:19" ht="15.75" x14ac:dyDescent="0.25">
      <c r="A13" s="128" t="s">
        <v>116</v>
      </c>
      <c r="B13" s="126" t="s">
        <v>117</v>
      </c>
      <c r="C13" s="129">
        <f>C14+C15</f>
        <v>3561</v>
      </c>
      <c r="D13" s="129">
        <f>D14+D15</f>
        <v>4726</v>
      </c>
      <c r="E13" s="129">
        <f>E14+E15</f>
        <v>3767</v>
      </c>
      <c r="F13" s="129">
        <f>F14+F15</f>
        <v>6939</v>
      </c>
      <c r="G13" s="129">
        <f>G14+G15</f>
        <v>2294</v>
      </c>
      <c r="H13" s="124">
        <f t="shared" ref="H13:H18" si="1">C13+D13+E13+F13+G13</f>
        <v>21287</v>
      </c>
      <c r="I13" s="129">
        <f t="shared" ref="I13:R13" si="2">I14+I15</f>
        <v>8207</v>
      </c>
      <c r="J13" s="129">
        <f t="shared" si="2"/>
        <v>2300</v>
      </c>
      <c r="K13" s="129">
        <f t="shared" si="2"/>
        <v>818</v>
      </c>
      <c r="L13" s="129">
        <f t="shared" si="2"/>
        <v>95</v>
      </c>
      <c r="M13" s="129">
        <f t="shared" si="2"/>
        <v>0</v>
      </c>
      <c r="N13" s="129">
        <f t="shared" si="2"/>
        <v>0</v>
      </c>
      <c r="O13" s="129">
        <f t="shared" si="2"/>
        <v>0</v>
      </c>
      <c r="P13" s="129">
        <f t="shared" si="2"/>
        <v>0</v>
      </c>
      <c r="Q13" s="129">
        <f t="shared" si="2"/>
        <v>2774</v>
      </c>
      <c r="R13" s="129">
        <f t="shared" si="2"/>
        <v>7093</v>
      </c>
      <c r="S13" s="124">
        <f t="shared" ref="S13:S18" si="3">I13+J13+K13+L13+M13+N13+O13+P13+Q13+R13</f>
        <v>21287</v>
      </c>
    </row>
    <row r="14" spans="1:19" ht="15.75" x14ac:dyDescent="0.25">
      <c r="A14" s="128" t="s">
        <v>118</v>
      </c>
      <c r="B14" s="126" t="s">
        <v>119</v>
      </c>
      <c r="C14" s="127">
        <v>1631</v>
      </c>
      <c r="D14" s="127">
        <v>1732</v>
      </c>
      <c r="E14" s="127">
        <v>1340</v>
      </c>
      <c r="F14" s="127">
        <v>3181</v>
      </c>
      <c r="G14" s="127">
        <v>1036</v>
      </c>
      <c r="H14" s="124">
        <f t="shared" si="1"/>
        <v>8920</v>
      </c>
      <c r="I14" s="127">
        <v>3683</v>
      </c>
      <c r="J14" s="127">
        <v>816</v>
      </c>
      <c r="K14" s="127">
        <v>211</v>
      </c>
      <c r="L14" s="127">
        <v>11</v>
      </c>
      <c r="M14" s="127">
        <v>0</v>
      </c>
      <c r="N14" s="127">
        <v>0</v>
      </c>
      <c r="O14" s="127">
        <v>0</v>
      </c>
      <c r="P14" s="127">
        <v>0</v>
      </c>
      <c r="Q14" s="127">
        <v>958</v>
      </c>
      <c r="R14" s="127">
        <v>3241</v>
      </c>
      <c r="S14" s="124">
        <f t="shared" si="3"/>
        <v>8920</v>
      </c>
    </row>
    <row r="15" spans="1:19" ht="15.75" x14ac:dyDescent="0.25">
      <c r="A15" s="128" t="s">
        <v>120</v>
      </c>
      <c r="B15" s="126" t="s">
        <v>121</v>
      </c>
      <c r="C15" s="127">
        <v>1930</v>
      </c>
      <c r="D15" s="127">
        <v>2994</v>
      </c>
      <c r="E15" s="127">
        <v>2427</v>
      </c>
      <c r="F15" s="127">
        <v>3758</v>
      </c>
      <c r="G15" s="127">
        <v>1258</v>
      </c>
      <c r="H15" s="124">
        <f t="shared" si="1"/>
        <v>12367</v>
      </c>
      <c r="I15" s="127">
        <v>4524</v>
      </c>
      <c r="J15" s="127">
        <v>1484</v>
      </c>
      <c r="K15" s="127">
        <v>607</v>
      </c>
      <c r="L15" s="127">
        <v>84</v>
      </c>
      <c r="M15" s="127">
        <v>0</v>
      </c>
      <c r="N15" s="127">
        <v>0</v>
      </c>
      <c r="O15" s="127">
        <v>0</v>
      </c>
      <c r="P15" s="127">
        <v>0</v>
      </c>
      <c r="Q15" s="127">
        <v>1816</v>
      </c>
      <c r="R15" s="127">
        <v>3852</v>
      </c>
      <c r="S15" s="124">
        <f t="shared" si="3"/>
        <v>12367</v>
      </c>
    </row>
    <row r="16" spans="1:19" ht="15.75" x14ac:dyDescent="0.25">
      <c r="A16" s="47" t="s">
        <v>122</v>
      </c>
      <c r="B16" s="42" t="s">
        <v>123</v>
      </c>
      <c r="C16" s="130">
        <v>3291</v>
      </c>
      <c r="D16" s="130">
        <v>4118</v>
      </c>
      <c r="E16" s="130">
        <v>3472</v>
      </c>
      <c r="F16" s="130">
        <v>6914</v>
      </c>
      <c r="G16" s="130">
        <v>2271</v>
      </c>
      <c r="H16" s="124">
        <f t="shared" si="1"/>
        <v>20066</v>
      </c>
      <c r="I16" s="130">
        <v>7735</v>
      </c>
      <c r="J16" s="130">
        <v>2300</v>
      </c>
      <c r="K16" s="130">
        <v>712</v>
      </c>
      <c r="L16" s="130">
        <v>68</v>
      </c>
      <c r="M16" s="130">
        <v>0</v>
      </c>
      <c r="N16" s="130">
        <v>0</v>
      </c>
      <c r="O16" s="130">
        <v>0</v>
      </c>
      <c r="P16" s="130">
        <v>0</v>
      </c>
      <c r="Q16" s="130">
        <v>2343</v>
      </c>
      <c r="R16" s="130">
        <v>6908</v>
      </c>
      <c r="S16" s="124">
        <f t="shared" si="3"/>
        <v>20066</v>
      </c>
    </row>
    <row r="17" spans="1:19" ht="15.75" x14ac:dyDescent="0.25">
      <c r="A17" s="47" t="s">
        <v>124</v>
      </c>
      <c r="B17" s="42" t="s">
        <v>125</v>
      </c>
      <c r="C17" s="127"/>
      <c r="D17" s="127"/>
      <c r="E17" s="127"/>
      <c r="F17" s="127"/>
      <c r="G17" s="127"/>
      <c r="H17" s="124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4">
        <f t="shared" si="3"/>
        <v>0</v>
      </c>
    </row>
    <row r="18" spans="1:19" ht="15.75" x14ac:dyDescent="0.25">
      <c r="A18" s="67" t="s">
        <v>126</v>
      </c>
      <c r="B18" s="131" t="s">
        <v>127</v>
      </c>
      <c r="C18" s="127">
        <v>270</v>
      </c>
      <c r="D18" s="127">
        <v>608</v>
      </c>
      <c r="E18" s="127">
        <v>295</v>
      </c>
      <c r="F18" s="127">
        <v>25</v>
      </c>
      <c r="G18" s="127">
        <v>23</v>
      </c>
      <c r="H18" s="124">
        <f t="shared" si="1"/>
        <v>1221</v>
      </c>
      <c r="I18" s="127">
        <v>472</v>
      </c>
      <c r="J18" s="127"/>
      <c r="K18" s="127">
        <v>106</v>
      </c>
      <c r="L18" s="127">
        <v>27</v>
      </c>
      <c r="M18" s="127"/>
      <c r="N18" s="127"/>
      <c r="O18" s="127"/>
      <c r="P18" s="127"/>
      <c r="Q18" s="127">
        <v>431</v>
      </c>
      <c r="R18" s="127">
        <v>185</v>
      </c>
      <c r="S18" s="124">
        <f t="shared" si="3"/>
        <v>1221</v>
      </c>
    </row>
    <row r="19" spans="1:19" ht="15.75" x14ac:dyDescent="0.25">
      <c r="A19" s="122">
        <v>2</v>
      </c>
      <c r="B19" s="132" t="s">
        <v>128</v>
      </c>
      <c r="C19" s="124">
        <f t="shared" ref="C19:R19" si="4">C21+C22+C23+C24</f>
        <v>1114</v>
      </c>
      <c r="D19" s="124">
        <f t="shared" si="4"/>
        <v>903</v>
      </c>
      <c r="E19" s="124">
        <f t="shared" si="4"/>
        <v>446</v>
      </c>
      <c r="F19" s="124">
        <f t="shared" si="4"/>
        <v>79</v>
      </c>
      <c r="G19" s="124">
        <f t="shared" si="4"/>
        <v>39</v>
      </c>
      <c r="H19" s="124">
        <f t="shared" si="4"/>
        <v>2581</v>
      </c>
      <c r="I19" s="124">
        <f t="shared" si="4"/>
        <v>1514</v>
      </c>
      <c r="J19" s="124">
        <f t="shared" si="4"/>
        <v>428</v>
      </c>
      <c r="K19" s="124">
        <f t="shared" si="4"/>
        <v>57</v>
      </c>
      <c r="L19" s="124">
        <f t="shared" si="4"/>
        <v>0</v>
      </c>
      <c r="M19" s="124">
        <f t="shared" si="4"/>
        <v>0</v>
      </c>
      <c r="N19" s="124">
        <f t="shared" si="4"/>
        <v>0</v>
      </c>
      <c r="O19" s="124">
        <f t="shared" si="4"/>
        <v>0</v>
      </c>
      <c r="P19" s="124">
        <f t="shared" si="4"/>
        <v>0</v>
      </c>
      <c r="Q19" s="124">
        <f t="shared" si="4"/>
        <v>116</v>
      </c>
      <c r="R19" s="124">
        <f t="shared" si="4"/>
        <v>466</v>
      </c>
      <c r="S19" s="124">
        <f>S21+S22+S23+S24</f>
        <v>2581</v>
      </c>
    </row>
    <row r="20" spans="1:19" ht="15.75" x14ac:dyDescent="0.25">
      <c r="A20" s="133"/>
      <c r="B20" s="42" t="s">
        <v>31</v>
      </c>
      <c r="C20" s="127"/>
      <c r="D20" s="127"/>
      <c r="E20" s="127"/>
      <c r="F20" s="127"/>
      <c r="G20" s="127"/>
      <c r="H20" s="124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4"/>
    </row>
    <row r="21" spans="1:19" ht="15.75" x14ac:dyDescent="0.25">
      <c r="A21" s="47" t="s">
        <v>39</v>
      </c>
      <c r="B21" s="42" t="s">
        <v>129</v>
      </c>
      <c r="C21" s="127">
        <v>971</v>
      </c>
      <c r="D21" s="127">
        <v>781</v>
      </c>
      <c r="E21" s="127">
        <v>394</v>
      </c>
      <c r="F21" s="127">
        <v>64</v>
      </c>
      <c r="G21" s="127">
        <v>25</v>
      </c>
      <c r="H21" s="124">
        <f>C21+D21+E21+F21+G21</f>
        <v>2235</v>
      </c>
      <c r="I21" s="127">
        <v>1270</v>
      </c>
      <c r="J21" s="127">
        <v>406</v>
      </c>
      <c r="K21" s="127">
        <v>50</v>
      </c>
      <c r="L21" s="127">
        <v>0</v>
      </c>
      <c r="M21" s="127">
        <v>0</v>
      </c>
      <c r="N21" s="127">
        <v>0</v>
      </c>
      <c r="O21" s="127">
        <v>0</v>
      </c>
      <c r="P21" s="127">
        <v>0</v>
      </c>
      <c r="Q21" s="127">
        <v>101</v>
      </c>
      <c r="R21" s="127">
        <v>408</v>
      </c>
      <c r="S21" s="124">
        <f>I21+J21+K21+L21+M21+N21+O21+P21+Q21+R21</f>
        <v>2235</v>
      </c>
    </row>
    <row r="22" spans="1:19" ht="15.75" x14ac:dyDescent="0.25">
      <c r="A22" s="47" t="s">
        <v>41</v>
      </c>
      <c r="B22" s="42" t="s">
        <v>130</v>
      </c>
      <c r="C22" s="127"/>
      <c r="D22" s="127"/>
      <c r="E22" s="127"/>
      <c r="F22" s="127"/>
      <c r="G22" s="127"/>
      <c r="H22" s="124">
        <f>C22+D22+E22+F22+G22</f>
        <v>0</v>
      </c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4">
        <f>I22+J22+K22+L22+M22+N22+O22+P22+Q22+R22</f>
        <v>0</v>
      </c>
    </row>
    <row r="23" spans="1:19" ht="15.75" x14ac:dyDescent="0.25">
      <c r="A23" s="67" t="s">
        <v>43</v>
      </c>
      <c r="B23" s="42" t="s">
        <v>131</v>
      </c>
      <c r="C23" s="127">
        <v>119</v>
      </c>
      <c r="D23" s="127">
        <v>90</v>
      </c>
      <c r="E23" s="127"/>
      <c r="F23" s="127"/>
      <c r="G23" s="127"/>
      <c r="H23" s="124">
        <f>C23+D23+E23+F23+G23</f>
        <v>209</v>
      </c>
      <c r="I23" s="127">
        <v>209</v>
      </c>
      <c r="J23" s="127"/>
      <c r="K23" s="127"/>
      <c r="L23" s="127"/>
      <c r="M23" s="127"/>
      <c r="N23" s="127"/>
      <c r="O23" s="127"/>
      <c r="P23" s="127"/>
      <c r="Q23" s="127"/>
      <c r="R23" s="127"/>
      <c r="S23" s="124">
        <f>I23+J23+K23+L23+M23+N23+O23+P23+Q23+R23</f>
        <v>209</v>
      </c>
    </row>
    <row r="24" spans="1:19" ht="15.75" x14ac:dyDescent="0.25">
      <c r="A24" s="47" t="s">
        <v>45</v>
      </c>
      <c r="B24" s="42" t="s">
        <v>132</v>
      </c>
      <c r="C24" s="127">
        <v>24</v>
      </c>
      <c r="D24" s="127">
        <v>32</v>
      </c>
      <c r="E24" s="127">
        <v>52</v>
      </c>
      <c r="F24" s="127">
        <v>15</v>
      </c>
      <c r="G24" s="127">
        <v>14</v>
      </c>
      <c r="H24" s="124">
        <f>C24+D24+E24+F24+G24</f>
        <v>137</v>
      </c>
      <c r="I24" s="127">
        <v>35</v>
      </c>
      <c r="J24" s="127">
        <v>22</v>
      </c>
      <c r="K24" s="127">
        <v>7</v>
      </c>
      <c r="L24" s="127">
        <v>0</v>
      </c>
      <c r="M24" s="127">
        <v>0</v>
      </c>
      <c r="N24" s="127">
        <v>0</v>
      </c>
      <c r="O24" s="127">
        <v>0</v>
      </c>
      <c r="P24" s="127">
        <v>0</v>
      </c>
      <c r="Q24" s="127">
        <v>15</v>
      </c>
      <c r="R24" s="127">
        <v>58</v>
      </c>
      <c r="S24" s="124">
        <f>I24+J24+K24+L24+M24+N24+O24+P24+Q24+R24</f>
        <v>137</v>
      </c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x14ac:dyDescent="0.3">
      <c r="A27" s="135" t="s">
        <v>87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mergeCells count="19">
    <mergeCell ref="M8:P8"/>
    <mergeCell ref="Q8:Q9"/>
    <mergeCell ref="R8:R9"/>
    <mergeCell ref="A27:S27"/>
    <mergeCell ref="E8:E9"/>
    <mergeCell ref="F8:F9"/>
    <mergeCell ref="G8:G9"/>
    <mergeCell ref="H8:H9"/>
    <mergeCell ref="I8:J8"/>
    <mergeCell ref="K8:L8"/>
    <mergeCell ref="A4:R4"/>
    <mergeCell ref="A6:A9"/>
    <mergeCell ref="B6:B9"/>
    <mergeCell ref="C6:S6"/>
    <mergeCell ref="C7:G7"/>
    <mergeCell ref="I7:R7"/>
    <mergeCell ref="S7:S9"/>
    <mergeCell ref="C8:C9"/>
    <mergeCell ref="D8:D9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19" zoomScale="70" zoomScaleNormal="70" workbookViewId="0">
      <selection activeCell="B46" sqref="B46:E46"/>
    </sheetView>
  </sheetViews>
  <sheetFormatPr defaultRowHeight="15" x14ac:dyDescent="0.25"/>
  <cols>
    <col min="1" max="1" width="5.5703125" bestFit="1" customWidth="1"/>
    <col min="2" max="2" width="123.140625" customWidth="1"/>
    <col min="3" max="3" width="18.140625" customWidth="1"/>
    <col min="4" max="4" width="28.85546875" customWidth="1"/>
    <col min="5" max="5" width="23.28515625" customWidth="1"/>
    <col min="6" max="6" width="20" customWidth="1"/>
  </cols>
  <sheetData>
    <row r="1" spans="1:6" ht="45" customHeight="1" x14ac:dyDescent="0.25">
      <c r="A1" s="140" t="s">
        <v>204</v>
      </c>
      <c r="B1" s="140"/>
      <c r="C1" s="140"/>
      <c r="D1" s="140"/>
      <c r="E1" s="140"/>
      <c r="F1" s="140"/>
    </row>
    <row r="2" spans="1:6" ht="15.75" x14ac:dyDescent="0.25">
      <c r="A2" s="138"/>
      <c r="B2" s="141"/>
      <c r="E2" s="142" t="s">
        <v>134</v>
      </c>
      <c r="F2" s="139"/>
    </row>
    <row r="3" spans="1:6" x14ac:dyDescent="0.25">
      <c r="A3" s="143" t="s">
        <v>135</v>
      </c>
      <c r="B3" s="144" t="s">
        <v>136</v>
      </c>
      <c r="C3" s="145" t="s">
        <v>137</v>
      </c>
      <c r="D3" s="146"/>
      <c r="E3" s="147"/>
      <c r="F3" s="148" t="s">
        <v>9</v>
      </c>
    </row>
    <row r="4" spans="1:6" ht="6.75" customHeight="1" x14ac:dyDescent="0.25">
      <c r="A4" s="143"/>
      <c r="B4" s="144"/>
      <c r="C4" s="149"/>
      <c r="D4" s="150"/>
      <c r="E4" s="151"/>
      <c r="F4" s="152"/>
    </row>
    <row r="5" spans="1:6" ht="64.5" customHeight="1" x14ac:dyDescent="0.25">
      <c r="A5" s="143"/>
      <c r="B5" s="144"/>
      <c r="C5" s="153" t="s">
        <v>138</v>
      </c>
      <c r="D5" s="153" t="s">
        <v>139</v>
      </c>
      <c r="E5" s="154" t="s">
        <v>140</v>
      </c>
      <c r="F5" s="155"/>
    </row>
    <row r="6" spans="1:6" ht="15.75" x14ac:dyDescent="0.25">
      <c r="A6" s="156" t="s">
        <v>110</v>
      </c>
      <c r="B6" s="157" t="s">
        <v>16</v>
      </c>
      <c r="C6" s="157" t="s">
        <v>17</v>
      </c>
      <c r="D6" s="157" t="s">
        <v>18</v>
      </c>
      <c r="E6" s="157" t="s">
        <v>19</v>
      </c>
      <c r="F6" s="158" t="s">
        <v>20</v>
      </c>
    </row>
    <row r="7" spans="1:6" ht="15.75" x14ac:dyDescent="0.25">
      <c r="A7" s="159">
        <v>1</v>
      </c>
      <c r="B7" s="160" t="s">
        <v>141</v>
      </c>
      <c r="C7" s="161">
        <v>14648</v>
      </c>
      <c r="D7" s="162">
        <v>1400</v>
      </c>
      <c r="E7" s="161"/>
      <c r="F7" s="163">
        <f t="shared" ref="F7:F14" si="0">C7+D7+E7</f>
        <v>16048</v>
      </c>
    </row>
    <row r="8" spans="1:6" ht="15.75" x14ac:dyDescent="0.25">
      <c r="A8" s="159">
        <v>2</v>
      </c>
      <c r="B8" s="164" t="s">
        <v>142</v>
      </c>
      <c r="C8" s="165">
        <f>C9+C10+C11+C12</f>
        <v>58592</v>
      </c>
      <c r="D8" s="165">
        <f>D9+D10+D11+D12</f>
        <v>2800</v>
      </c>
      <c r="E8" s="165">
        <f>E9+E10+E11+E12</f>
        <v>0</v>
      </c>
      <c r="F8" s="163">
        <f t="shared" si="0"/>
        <v>61392</v>
      </c>
    </row>
    <row r="9" spans="1:6" ht="15.75" x14ac:dyDescent="0.25">
      <c r="A9" s="166" t="s">
        <v>39</v>
      </c>
      <c r="B9" s="167" t="s">
        <v>143</v>
      </c>
      <c r="C9" s="168">
        <v>58539</v>
      </c>
      <c r="D9" s="169">
        <v>2800</v>
      </c>
      <c r="E9" s="170"/>
      <c r="F9" s="163">
        <f t="shared" si="0"/>
        <v>61339</v>
      </c>
    </row>
    <row r="10" spans="1:6" ht="15.75" x14ac:dyDescent="0.25">
      <c r="A10" s="166" t="s">
        <v>41</v>
      </c>
      <c r="B10" s="167" t="s">
        <v>144</v>
      </c>
      <c r="C10" s="170">
        <v>16</v>
      </c>
      <c r="D10" s="170">
        <v>0</v>
      </c>
      <c r="E10" s="170"/>
      <c r="F10" s="163">
        <f t="shared" si="0"/>
        <v>16</v>
      </c>
    </row>
    <row r="11" spans="1:6" ht="15.75" x14ac:dyDescent="0.25">
      <c r="A11" s="166" t="s">
        <v>43</v>
      </c>
      <c r="B11" s="167" t="s">
        <v>145</v>
      </c>
      <c r="C11" s="170">
        <v>37</v>
      </c>
      <c r="D11" s="170">
        <v>0</v>
      </c>
      <c r="E11" s="170"/>
      <c r="F11" s="163">
        <f t="shared" si="0"/>
        <v>37</v>
      </c>
    </row>
    <row r="12" spans="1:6" ht="15.75" x14ac:dyDescent="0.25">
      <c r="A12" s="166" t="s">
        <v>45</v>
      </c>
      <c r="B12" s="167" t="s">
        <v>146</v>
      </c>
      <c r="C12" s="170"/>
      <c r="D12" s="170">
        <v>0</v>
      </c>
      <c r="E12" s="170"/>
      <c r="F12" s="163">
        <f t="shared" si="0"/>
        <v>0</v>
      </c>
    </row>
    <row r="13" spans="1:6" ht="15.75" x14ac:dyDescent="0.25">
      <c r="A13" s="171">
        <v>3</v>
      </c>
      <c r="B13" s="172" t="s">
        <v>147</v>
      </c>
      <c r="C13" s="165">
        <f>C14+C15</f>
        <v>1077</v>
      </c>
      <c r="D13" s="165">
        <f>D14+D15</f>
        <v>0</v>
      </c>
      <c r="E13" s="165">
        <f>E14</f>
        <v>0</v>
      </c>
      <c r="F13" s="163">
        <f t="shared" si="0"/>
        <v>1077</v>
      </c>
    </row>
    <row r="14" spans="1:6" ht="15.75" x14ac:dyDescent="0.25">
      <c r="A14" s="166" t="s">
        <v>61</v>
      </c>
      <c r="B14" s="173" t="s">
        <v>148</v>
      </c>
      <c r="C14" s="174"/>
      <c r="D14" s="174"/>
      <c r="E14" s="174"/>
      <c r="F14" s="163">
        <f t="shared" si="0"/>
        <v>0</v>
      </c>
    </row>
    <row r="15" spans="1:6" ht="15.75" x14ac:dyDescent="0.25">
      <c r="A15" s="166" t="s">
        <v>67</v>
      </c>
      <c r="B15" s="173" t="s">
        <v>149</v>
      </c>
      <c r="C15" s="174">
        <v>1077</v>
      </c>
      <c r="D15" s="174"/>
      <c r="E15" s="175"/>
      <c r="F15" s="163">
        <f>C15+D15</f>
        <v>1077</v>
      </c>
    </row>
    <row r="16" spans="1:6" ht="15.75" x14ac:dyDescent="0.25">
      <c r="A16" s="159">
        <v>4</v>
      </c>
      <c r="B16" s="176" t="s">
        <v>150</v>
      </c>
      <c r="C16" s="177">
        <v>63</v>
      </c>
      <c r="D16" s="177"/>
      <c r="E16" s="177"/>
      <c r="F16" s="163">
        <f>C16+D16+E16</f>
        <v>63</v>
      </c>
    </row>
    <row r="17" spans="1:6" ht="15.75" x14ac:dyDescent="0.25">
      <c r="A17" s="178" t="s">
        <v>78</v>
      </c>
      <c r="B17" s="179" t="s">
        <v>151</v>
      </c>
      <c r="C17" s="170">
        <v>6214</v>
      </c>
      <c r="D17" s="170"/>
      <c r="E17" s="180" t="s">
        <v>152</v>
      </c>
      <c r="F17" s="163">
        <f>C17+D17</f>
        <v>6214</v>
      </c>
    </row>
    <row r="18" spans="1:6" ht="15.75" x14ac:dyDescent="0.25">
      <c r="A18" s="159">
        <v>5</v>
      </c>
      <c r="B18" s="181" t="s">
        <v>153</v>
      </c>
      <c r="C18" s="177">
        <v>50</v>
      </c>
      <c r="D18" s="177"/>
      <c r="E18" s="177"/>
      <c r="F18" s="163">
        <f t="shared" ref="F18:F28" si="1">C18+D18+E18</f>
        <v>50</v>
      </c>
    </row>
    <row r="19" spans="1:6" ht="15.75" x14ac:dyDescent="0.25">
      <c r="A19" s="182">
        <v>6</v>
      </c>
      <c r="B19" s="183" t="s">
        <v>154</v>
      </c>
      <c r="C19" s="184">
        <f>C20+C21+C22+C23+C24+C25+C26</f>
        <v>153</v>
      </c>
      <c r="D19" s="184">
        <f>D20+D21+D22+D23+D24+D25+D26</f>
        <v>0</v>
      </c>
      <c r="E19" s="184">
        <f>E20+E21+E22+E23+E24+E25+E26</f>
        <v>0</v>
      </c>
      <c r="F19" s="163">
        <f t="shared" si="1"/>
        <v>153</v>
      </c>
    </row>
    <row r="20" spans="1:6" ht="15.75" x14ac:dyDescent="0.25">
      <c r="A20" s="166" t="s">
        <v>155</v>
      </c>
      <c r="B20" s="185" t="s">
        <v>156</v>
      </c>
      <c r="C20" s="186">
        <v>8</v>
      </c>
      <c r="D20" s="186"/>
      <c r="E20" s="186"/>
      <c r="F20" s="163">
        <f t="shared" si="1"/>
        <v>8</v>
      </c>
    </row>
    <row r="21" spans="1:6" ht="15.75" x14ac:dyDescent="0.25">
      <c r="A21" s="166" t="s">
        <v>157</v>
      </c>
      <c r="B21" s="185" t="s">
        <v>158</v>
      </c>
      <c r="C21" s="186">
        <v>82</v>
      </c>
      <c r="D21" s="186"/>
      <c r="E21" s="186"/>
      <c r="F21" s="163">
        <f t="shared" si="1"/>
        <v>82</v>
      </c>
    </row>
    <row r="22" spans="1:6" ht="15.75" x14ac:dyDescent="0.25">
      <c r="A22" s="166" t="s">
        <v>159</v>
      </c>
      <c r="B22" s="185" t="s">
        <v>160</v>
      </c>
      <c r="C22" s="186">
        <v>25</v>
      </c>
      <c r="D22" s="186"/>
      <c r="E22" s="186"/>
      <c r="F22" s="163">
        <f t="shared" si="1"/>
        <v>25</v>
      </c>
    </row>
    <row r="23" spans="1:6" ht="15.75" x14ac:dyDescent="0.25">
      <c r="A23" s="166" t="s">
        <v>161</v>
      </c>
      <c r="B23" s="185" t="s">
        <v>162</v>
      </c>
      <c r="C23" s="186">
        <v>2</v>
      </c>
      <c r="D23" s="186"/>
      <c r="E23" s="186"/>
      <c r="F23" s="163">
        <f t="shared" si="1"/>
        <v>2</v>
      </c>
    </row>
    <row r="24" spans="1:6" ht="15.75" x14ac:dyDescent="0.25">
      <c r="A24" s="166" t="s">
        <v>163</v>
      </c>
      <c r="B24" s="185" t="s">
        <v>164</v>
      </c>
      <c r="C24" s="186">
        <v>14</v>
      </c>
      <c r="D24" s="186"/>
      <c r="E24" s="186"/>
      <c r="F24" s="163">
        <f t="shared" si="1"/>
        <v>14</v>
      </c>
    </row>
    <row r="25" spans="1:6" ht="15.75" x14ac:dyDescent="0.25">
      <c r="A25" s="166" t="s">
        <v>165</v>
      </c>
      <c r="B25" s="185" t="s">
        <v>166</v>
      </c>
      <c r="C25" s="95">
        <v>19</v>
      </c>
      <c r="D25" s="186"/>
      <c r="E25" s="186"/>
      <c r="F25" s="163">
        <f t="shared" si="1"/>
        <v>19</v>
      </c>
    </row>
    <row r="26" spans="1:6" ht="15.75" x14ac:dyDescent="0.25">
      <c r="A26" s="166" t="s">
        <v>167</v>
      </c>
      <c r="B26" s="185" t="s">
        <v>168</v>
      </c>
      <c r="C26" s="186">
        <v>3</v>
      </c>
      <c r="D26" s="186"/>
      <c r="E26" s="186"/>
      <c r="F26" s="163">
        <f t="shared" si="1"/>
        <v>3</v>
      </c>
    </row>
    <row r="27" spans="1:6" ht="15.75" x14ac:dyDescent="0.25">
      <c r="A27" s="159">
        <v>7</v>
      </c>
      <c r="B27" s="160" t="s">
        <v>169</v>
      </c>
      <c r="C27" s="177"/>
      <c r="D27" s="177"/>
      <c r="E27" s="177"/>
      <c r="F27" s="163">
        <f t="shared" si="1"/>
        <v>0</v>
      </c>
    </row>
    <row r="28" spans="1:6" ht="15.75" x14ac:dyDescent="0.25">
      <c r="A28" s="159" t="s">
        <v>170</v>
      </c>
      <c r="B28" s="164" t="s">
        <v>171</v>
      </c>
      <c r="C28" s="165"/>
      <c r="D28" s="165"/>
      <c r="E28" s="165"/>
      <c r="F28" s="163">
        <f t="shared" si="1"/>
        <v>0</v>
      </c>
    </row>
    <row r="29" spans="1:6" ht="15.75" x14ac:dyDescent="0.25">
      <c r="A29" s="159" t="s">
        <v>172</v>
      </c>
      <c r="B29" s="187" t="s">
        <v>173</v>
      </c>
      <c r="C29" s="188"/>
      <c r="D29" s="188"/>
      <c r="E29" s="188"/>
      <c r="F29" s="189"/>
    </row>
    <row r="30" spans="1:6" ht="15.75" x14ac:dyDescent="0.25">
      <c r="A30" s="166"/>
      <c r="B30" s="190" t="s">
        <v>31</v>
      </c>
      <c r="C30" s="170"/>
      <c r="D30" s="170"/>
      <c r="E30" s="170"/>
      <c r="F30" s="163"/>
    </row>
    <row r="31" spans="1:6" ht="15.75" x14ac:dyDescent="0.25">
      <c r="A31" s="191" t="s">
        <v>174</v>
      </c>
      <c r="B31" s="192" t="s">
        <v>175</v>
      </c>
      <c r="C31" s="188"/>
      <c r="D31" s="188"/>
      <c r="E31" s="188"/>
      <c r="F31" s="189"/>
    </row>
    <row r="32" spans="1:6" ht="15.75" x14ac:dyDescent="0.25">
      <c r="A32" s="166" t="s">
        <v>176</v>
      </c>
      <c r="B32" s="193" t="s">
        <v>177</v>
      </c>
      <c r="C32" s="170">
        <v>5</v>
      </c>
      <c r="D32" s="170"/>
      <c r="E32" s="170"/>
      <c r="F32" s="163">
        <f t="shared" ref="F32:F42" si="2">C32+D32+E32</f>
        <v>5</v>
      </c>
    </row>
    <row r="33" spans="1:6" ht="15.75" x14ac:dyDescent="0.25">
      <c r="A33" s="166" t="s">
        <v>178</v>
      </c>
      <c r="B33" s="193" t="s">
        <v>179</v>
      </c>
      <c r="C33" s="170">
        <v>9</v>
      </c>
      <c r="D33" s="170"/>
      <c r="E33" s="170"/>
      <c r="F33" s="163">
        <f t="shared" si="2"/>
        <v>9</v>
      </c>
    </row>
    <row r="34" spans="1:6" ht="31.5" x14ac:dyDescent="0.25">
      <c r="A34" s="166" t="s">
        <v>180</v>
      </c>
      <c r="B34" s="193" t="s">
        <v>181</v>
      </c>
      <c r="C34" s="170">
        <v>0</v>
      </c>
      <c r="D34" s="170"/>
      <c r="E34" s="170"/>
      <c r="F34" s="163">
        <f t="shared" si="2"/>
        <v>0</v>
      </c>
    </row>
    <row r="35" spans="1:6" ht="15.75" x14ac:dyDescent="0.25">
      <c r="A35" s="166" t="s">
        <v>182</v>
      </c>
      <c r="B35" s="193" t="s">
        <v>183</v>
      </c>
      <c r="C35" s="170">
        <v>41</v>
      </c>
      <c r="D35" s="170"/>
      <c r="E35" s="170"/>
      <c r="F35" s="163">
        <f t="shared" si="2"/>
        <v>41</v>
      </c>
    </row>
    <row r="36" spans="1:6" ht="15.75" x14ac:dyDescent="0.25">
      <c r="A36" s="166" t="s">
        <v>184</v>
      </c>
      <c r="B36" s="193" t="s">
        <v>185</v>
      </c>
      <c r="C36" s="170">
        <v>5</v>
      </c>
      <c r="D36" s="170"/>
      <c r="E36" s="170"/>
      <c r="F36" s="163">
        <f t="shared" si="2"/>
        <v>5</v>
      </c>
    </row>
    <row r="37" spans="1:6" ht="15.75" x14ac:dyDescent="0.25">
      <c r="A37" s="194" t="s">
        <v>186</v>
      </c>
      <c r="B37" s="195" t="s">
        <v>187</v>
      </c>
      <c r="C37" s="188"/>
      <c r="D37" s="188"/>
      <c r="E37" s="188"/>
      <c r="F37" s="189"/>
    </row>
    <row r="38" spans="1:6" ht="31.5" x14ac:dyDescent="0.25">
      <c r="A38" s="166" t="s">
        <v>188</v>
      </c>
      <c r="B38" s="196" t="s">
        <v>189</v>
      </c>
      <c r="C38" s="170">
        <v>58</v>
      </c>
      <c r="D38" s="170"/>
      <c r="E38" s="170"/>
      <c r="F38" s="163">
        <f t="shared" si="2"/>
        <v>58</v>
      </c>
    </row>
    <row r="39" spans="1:6" ht="31.5" x14ac:dyDescent="0.25">
      <c r="A39" s="166" t="s">
        <v>190</v>
      </c>
      <c r="B39" s="196" t="s">
        <v>191</v>
      </c>
      <c r="C39" s="170">
        <v>0</v>
      </c>
      <c r="D39" s="170"/>
      <c r="E39" s="170"/>
      <c r="F39" s="163">
        <f t="shared" si="2"/>
        <v>0</v>
      </c>
    </row>
    <row r="40" spans="1:6" ht="15.75" x14ac:dyDescent="0.25">
      <c r="A40" s="194" t="s">
        <v>192</v>
      </c>
      <c r="B40" s="197" t="s">
        <v>193</v>
      </c>
      <c r="C40" s="188"/>
      <c r="D40" s="188"/>
      <c r="E40" s="188"/>
      <c r="F40" s="189"/>
    </row>
    <row r="41" spans="1:6" ht="31.5" x14ac:dyDescent="0.25">
      <c r="A41" s="166" t="s">
        <v>194</v>
      </c>
      <c r="B41" s="198" t="s">
        <v>195</v>
      </c>
      <c r="C41" s="170">
        <v>0</v>
      </c>
      <c r="D41" s="170">
        <v>0</v>
      </c>
      <c r="E41" s="170"/>
      <c r="F41" s="163">
        <f t="shared" si="2"/>
        <v>0</v>
      </c>
    </row>
    <row r="42" spans="1:6" ht="15.75" x14ac:dyDescent="0.25">
      <c r="A42" s="166" t="s">
        <v>196</v>
      </c>
      <c r="B42" s="199" t="s">
        <v>197</v>
      </c>
      <c r="C42" s="170"/>
      <c r="D42" s="170"/>
      <c r="E42" s="170"/>
      <c r="F42" s="163">
        <f t="shared" si="2"/>
        <v>0</v>
      </c>
    </row>
    <row r="43" spans="1:6" ht="15.75" x14ac:dyDescent="0.25">
      <c r="A43" s="194" t="s">
        <v>198</v>
      </c>
      <c r="B43" s="200" t="s">
        <v>199</v>
      </c>
      <c r="C43" s="177">
        <v>9</v>
      </c>
      <c r="D43" s="177">
        <f>D44+D45</f>
        <v>0</v>
      </c>
      <c r="E43" s="177">
        <f>E44+E45</f>
        <v>0</v>
      </c>
      <c r="F43" s="163">
        <f>C43+D43+E43</f>
        <v>9</v>
      </c>
    </row>
    <row r="44" spans="1:6" ht="15.75" x14ac:dyDescent="0.25">
      <c r="A44" s="166" t="s">
        <v>200</v>
      </c>
      <c r="B44" s="201" t="s">
        <v>201</v>
      </c>
      <c r="C44" s="170">
        <v>1</v>
      </c>
      <c r="D44" s="170">
        <v>0</v>
      </c>
      <c r="E44" s="170">
        <v>0</v>
      </c>
      <c r="F44" s="163">
        <v>0</v>
      </c>
    </row>
    <row r="45" spans="1:6" ht="15.75" x14ac:dyDescent="0.25">
      <c r="A45" s="166" t="s">
        <v>202</v>
      </c>
      <c r="B45" s="201" t="s">
        <v>203</v>
      </c>
      <c r="C45" s="170"/>
      <c r="D45" s="170">
        <v>0</v>
      </c>
      <c r="E45" s="170">
        <v>0</v>
      </c>
      <c r="F45" s="163">
        <v>0</v>
      </c>
    </row>
    <row r="46" spans="1:6" ht="34.5" customHeight="1" x14ac:dyDescent="0.25">
      <c r="A46" s="138"/>
      <c r="B46" s="202" t="s">
        <v>87</v>
      </c>
      <c r="C46" s="202"/>
      <c r="D46" s="202"/>
      <c r="E46" s="202"/>
      <c r="F46" s="139"/>
    </row>
    <row r="47" spans="1:6" x14ac:dyDescent="0.25">
      <c r="A47" s="138"/>
      <c r="F47" s="139"/>
    </row>
  </sheetData>
  <mergeCells count="6">
    <mergeCell ref="A1:F1"/>
    <mergeCell ref="A3:A5"/>
    <mergeCell ref="B3:B5"/>
    <mergeCell ref="C3:E4"/>
    <mergeCell ref="F3:F5"/>
    <mergeCell ref="B46:E46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28" sqref="A28:F28"/>
    </sheetView>
  </sheetViews>
  <sheetFormatPr defaultRowHeight="15" x14ac:dyDescent="0.25"/>
  <cols>
    <col min="1" max="1" width="7.28515625" bestFit="1" customWidth="1"/>
    <col min="2" max="2" width="80.85546875" customWidth="1"/>
    <col min="3" max="3" width="9.7109375" customWidth="1"/>
    <col min="4" max="4" width="7.7109375" bestFit="1" customWidth="1"/>
    <col min="5" max="5" width="8.140625" customWidth="1"/>
    <col min="6" max="6" width="23.85546875" customWidth="1"/>
  </cols>
  <sheetData>
    <row r="1" spans="1:6" x14ac:dyDescent="0.25">
      <c r="C1" s="203"/>
      <c r="D1" s="204"/>
      <c r="E1" s="204"/>
      <c r="F1" s="204"/>
    </row>
    <row r="2" spans="1:6" ht="37.5" customHeight="1" x14ac:dyDescent="0.25">
      <c r="A2" s="205" t="s">
        <v>245</v>
      </c>
      <c r="B2" s="205"/>
      <c r="C2" s="205"/>
      <c r="D2" s="205"/>
      <c r="E2" s="205"/>
      <c r="F2" s="205"/>
    </row>
    <row r="3" spans="1:6" ht="17.25" customHeight="1" x14ac:dyDescent="0.25">
      <c r="C3" s="231" t="s">
        <v>244</v>
      </c>
      <c r="D3" s="230"/>
      <c r="E3" s="230"/>
      <c r="F3" s="230"/>
    </row>
    <row r="4" spans="1:6" ht="15.75" x14ac:dyDescent="0.25">
      <c r="A4" s="206" t="s">
        <v>90</v>
      </c>
      <c r="B4" s="207" t="s">
        <v>205</v>
      </c>
      <c r="C4" s="208" t="s">
        <v>206</v>
      </c>
      <c r="D4" s="209"/>
      <c r="E4" s="209"/>
      <c r="F4" s="210"/>
    </row>
    <row r="5" spans="1:6" ht="31.5" x14ac:dyDescent="0.25">
      <c r="A5" s="211"/>
      <c r="B5" s="212"/>
      <c r="C5" s="154" t="s">
        <v>4</v>
      </c>
      <c r="D5" s="154" t="s">
        <v>6</v>
      </c>
      <c r="E5" s="154" t="s">
        <v>5</v>
      </c>
      <c r="F5" s="153" t="s">
        <v>207</v>
      </c>
    </row>
    <row r="6" spans="1:6" ht="15.75" x14ac:dyDescent="0.25">
      <c r="A6" s="213" t="s">
        <v>110</v>
      </c>
      <c r="B6" s="157" t="s">
        <v>16</v>
      </c>
      <c r="C6" s="157" t="s">
        <v>17</v>
      </c>
      <c r="D6" s="157" t="s">
        <v>18</v>
      </c>
      <c r="E6" s="157" t="s">
        <v>19</v>
      </c>
      <c r="F6" s="157" t="s">
        <v>20</v>
      </c>
    </row>
    <row r="7" spans="1:6" ht="15.75" x14ac:dyDescent="0.25">
      <c r="A7" s="214" t="s">
        <v>208</v>
      </c>
      <c r="B7" s="215" t="s">
        <v>209</v>
      </c>
      <c r="C7" s="216">
        <v>221</v>
      </c>
      <c r="D7" s="216"/>
      <c r="E7" s="216"/>
      <c r="F7" s="216"/>
    </row>
    <row r="8" spans="1:6" ht="15.75" x14ac:dyDescent="0.25">
      <c r="A8" s="217" t="s">
        <v>116</v>
      </c>
      <c r="B8" s="218" t="s">
        <v>210</v>
      </c>
      <c r="C8" s="216">
        <v>221</v>
      </c>
      <c r="D8" s="216"/>
      <c r="E8" s="216"/>
      <c r="F8" s="216"/>
    </row>
    <row r="9" spans="1:6" ht="15.75" x14ac:dyDescent="0.25">
      <c r="A9" s="217" t="s">
        <v>122</v>
      </c>
      <c r="B9" s="219" t="s">
        <v>211</v>
      </c>
      <c r="C9" s="216">
        <v>97112</v>
      </c>
      <c r="D9" s="216"/>
      <c r="E9" s="216"/>
      <c r="F9" s="216"/>
    </row>
    <row r="10" spans="1:6" ht="15.75" x14ac:dyDescent="0.25">
      <c r="A10" s="220" t="s">
        <v>212</v>
      </c>
      <c r="B10" s="221" t="s">
        <v>213</v>
      </c>
      <c r="C10" s="216">
        <v>106</v>
      </c>
      <c r="D10" s="216"/>
      <c r="E10" s="216"/>
      <c r="F10" s="216"/>
    </row>
    <row r="11" spans="1:6" ht="15.75" x14ac:dyDescent="0.25">
      <c r="A11" s="220" t="s">
        <v>214</v>
      </c>
      <c r="B11" s="222" t="s">
        <v>215</v>
      </c>
      <c r="C11" s="216">
        <v>148</v>
      </c>
      <c r="D11" s="216"/>
      <c r="E11" s="216"/>
      <c r="F11" s="216"/>
    </row>
    <row r="12" spans="1:6" ht="15.75" x14ac:dyDescent="0.25">
      <c r="A12" s="220" t="s">
        <v>216</v>
      </c>
      <c r="B12" s="223" t="s">
        <v>217</v>
      </c>
      <c r="C12" s="216"/>
      <c r="D12" s="216"/>
      <c r="E12" s="216"/>
      <c r="F12" s="216"/>
    </row>
    <row r="13" spans="1:6" ht="15.75" x14ac:dyDescent="0.25">
      <c r="A13" s="224" t="s">
        <v>78</v>
      </c>
      <c r="B13" s="223" t="s">
        <v>218</v>
      </c>
      <c r="C13" s="216"/>
      <c r="D13" s="216"/>
      <c r="E13" s="216"/>
      <c r="F13" s="216"/>
    </row>
    <row r="14" spans="1:6" ht="15.75" x14ac:dyDescent="0.25">
      <c r="A14" s="225" t="s">
        <v>219</v>
      </c>
      <c r="B14" s="226"/>
      <c r="C14" s="216"/>
      <c r="D14" s="216"/>
      <c r="E14" s="216"/>
      <c r="F14" s="216"/>
    </row>
    <row r="15" spans="1:6" ht="15.75" x14ac:dyDescent="0.25">
      <c r="A15" s="216" t="s">
        <v>220</v>
      </c>
      <c r="B15" s="215" t="s">
        <v>221</v>
      </c>
      <c r="C15" s="216"/>
      <c r="D15" s="216"/>
      <c r="E15" s="216"/>
      <c r="F15" s="216"/>
    </row>
    <row r="16" spans="1:6" ht="15.75" x14ac:dyDescent="0.25">
      <c r="A16" s="217" t="s">
        <v>222</v>
      </c>
      <c r="B16" s="201" t="s">
        <v>223</v>
      </c>
      <c r="C16" s="216"/>
      <c r="D16" s="216"/>
      <c r="E16" s="216"/>
      <c r="F16" s="216"/>
    </row>
    <row r="17" spans="1:6" ht="15.75" x14ac:dyDescent="0.25">
      <c r="A17" s="217" t="s">
        <v>224</v>
      </c>
      <c r="B17" s="201" t="s">
        <v>225</v>
      </c>
      <c r="C17" s="216"/>
      <c r="D17" s="216"/>
      <c r="E17" s="216"/>
      <c r="F17" s="216"/>
    </row>
    <row r="18" spans="1:6" ht="15.75" x14ac:dyDescent="0.25">
      <c r="A18" s="217" t="s">
        <v>226</v>
      </c>
      <c r="B18" s="201" t="s">
        <v>227</v>
      </c>
      <c r="C18" s="216"/>
      <c r="D18" s="216"/>
      <c r="E18" s="216"/>
      <c r="F18" s="216"/>
    </row>
    <row r="19" spans="1:6" ht="15.75" x14ac:dyDescent="0.25">
      <c r="A19" s="166" t="s">
        <v>228</v>
      </c>
      <c r="B19" s="173" t="s">
        <v>229</v>
      </c>
      <c r="C19" s="227">
        <v>754</v>
      </c>
      <c r="D19" s="216"/>
      <c r="E19" s="216"/>
      <c r="F19" s="216"/>
    </row>
    <row r="20" spans="1:6" ht="15.75" x14ac:dyDescent="0.25">
      <c r="A20" s="166" t="s">
        <v>230</v>
      </c>
      <c r="B20" s="173" t="s">
        <v>231</v>
      </c>
      <c r="C20" s="227">
        <v>201</v>
      </c>
      <c r="D20" s="216"/>
      <c r="E20" s="216"/>
      <c r="F20" s="216"/>
    </row>
    <row r="21" spans="1:6" ht="15.75" x14ac:dyDescent="0.25">
      <c r="A21" s="217" t="s">
        <v>232</v>
      </c>
      <c r="B21" s="201" t="s">
        <v>233</v>
      </c>
      <c r="C21" s="227">
        <v>1343</v>
      </c>
      <c r="D21" s="216"/>
      <c r="E21" s="216"/>
      <c r="F21" s="216"/>
    </row>
    <row r="22" spans="1:6" ht="15.75" x14ac:dyDescent="0.25">
      <c r="A22" s="217" t="s">
        <v>234</v>
      </c>
      <c r="B22" s="201" t="s">
        <v>235</v>
      </c>
      <c r="C22" s="216"/>
      <c r="D22" s="216"/>
      <c r="E22" s="216"/>
      <c r="F22" s="216"/>
    </row>
    <row r="23" spans="1:6" ht="31.5" x14ac:dyDescent="0.25">
      <c r="A23" s="217" t="s">
        <v>236</v>
      </c>
      <c r="B23" s="201" t="s">
        <v>237</v>
      </c>
      <c r="C23" s="216">
        <v>1953</v>
      </c>
      <c r="D23" s="216"/>
      <c r="E23" s="216"/>
      <c r="F23" s="216"/>
    </row>
    <row r="24" spans="1:6" ht="31.5" x14ac:dyDescent="0.25">
      <c r="A24" s="217" t="s">
        <v>238</v>
      </c>
      <c r="B24" s="201" t="s">
        <v>239</v>
      </c>
      <c r="C24" s="216">
        <v>1953</v>
      </c>
      <c r="D24" s="216"/>
      <c r="E24" s="216"/>
      <c r="F24" s="216"/>
    </row>
    <row r="25" spans="1:6" ht="15.75" x14ac:dyDescent="0.25">
      <c r="A25" s="217" t="s">
        <v>240</v>
      </c>
      <c r="B25" s="228" t="s">
        <v>241</v>
      </c>
      <c r="C25" s="217"/>
      <c r="D25" s="217"/>
      <c r="E25" s="217"/>
      <c r="F25" s="217"/>
    </row>
    <row r="26" spans="1:6" ht="31.5" x14ac:dyDescent="0.25">
      <c r="A26" s="217" t="s">
        <v>242</v>
      </c>
      <c r="B26" s="229" t="s">
        <v>243</v>
      </c>
      <c r="C26" s="217"/>
      <c r="D26" s="217"/>
      <c r="E26" s="217"/>
      <c r="F26" s="217"/>
    </row>
    <row r="27" spans="1:6" x14ac:dyDescent="0.25">
      <c r="C27" s="203"/>
      <c r="D27" s="204"/>
      <c r="E27" s="204"/>
      <c r="F27" s="204"/>
    </row>
    <row r="28" spans="1:6" ht="18.75" x14ac:dyDescent="0.3">
      <c r="A28" s="99" t="s">
        <v>87</v>
      </c>
      <c r="B28" s="99"/>
      <c r="C28" s="99"/>
      <c r="D28" s="99"/>
      <c r="E28" s="99"/>
      <c r="F28" s="99"/>
    </row>
  </sheetData>
  <mergeCells count="7">
    <mergeCell ref="A28:F28"/>
    <mergeCell ref="A2:F2"/>
    <mergeCell ref="C3:F3"/>
    <mergeCell ref="A4:A5"/>
    <mergeCell ref="B4:B5"/>
    <mergeCell ref="C4:F4"/>
    <mergeCell ref="A14:B1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19" sqref="A19:E19"/>
    </sheetView>
  </sheetViews>
  <sheetFormatPr defaultRowHeight="15" x14ac:dyDescent="0.25"/>
  <cols>
    <col min="1" max="1" width="5.5703125" bestFit="1" customWidth="1"/>
    <col min="2" max="2" width="21.5703125" customWidth="1"/>
    <col min="3" max="3" width="55.28515625" customWidth="1"/>
    <col min="4" max="4" width="27" bestFit="1" customWidth="1"/>
    <col min="5" max="5" width="39.85546875" customWidth="1"/>
  </cols>
  <sheetData>
    <row r="1" spans="1:5" x14ac:dyDescent="0.25">
      <c r="A1" s="203"/>
      <c r="B1" s="203"/>
      <c r="C1" s="232"/>
      <c r="D1" s="233"/>
      <c r="E1" s="203"/>
    </row>
    <row r="2" spans="1:5" ht="57" customHeight="1" x14ac:dyDescent="0.25">
      <c r="A2" s="234"/>
      <c r="B2" s="140" t="s">
        <v>268</v>
      </c>
      <c r="C2" s="140"/>
      <c r="D2" s="140"/>
      <c r="E2" s="140"/>
    </row>
    <row r="3" spans="1:5" ht="15.75" x14ac:dyDescent="0.25">
      <c r="A3" s="234"/>
      <c r="B3" s="234"/>
      <c r="C3" s="235"/>
      <c r="D3" s="236"/>
      <c r="E3" s="237" t="s">
        <v>246</v>
      </c>
    </row>
    <row r="4" spans="1:5" ht="63" x14ac:dyDescent="0.25">
      <c r="A4" s="153"/>
      <c r="B4" s="153"/>
      <c r="C4" s="153" t="s">
        <v>247</v>
      </c>
      <c r="D4" s="238" t="s">
        <v>248</v>
      </c>
      <c r="E4" s="153" t="s">
        <v>249</v>
      </c>
    </row>
    <row r="5" spans="1:5" ht="15.75" x14ac:dyDescent="0.25">
      <c r="A5" s="157" t="s">
        <v>110</v>
      </c>
      <c r="B5" s="157" t="s">
        <v>16</v>
      </c>
      <c r="C5" s="239" t="s">
        <v>17</v>
      </c>
      <c r="D5" s="240" t="s">
        <v>18</v>
      </c>
      <c r="E5" s="157" t="s">
        <v>20</v>
      </c>
    </row>
    <row r="6" spans="1:5" ht="15.75" x14ac:dyDescent="0.25">
      <c r="A6" s="241">
        <v>1</v>
      </c>
      <c r="B6" s="242" t="s">
        <v>250</v>
      </c>
      <c r="C6" s="243" t="s">
        <v>251</v>
      </c>
      <c r="D6" s="244">
        <v>415</v>
      </c>
      <c r="E6" s="245">
        <v>0</v>
      </c>
    </row>
    <row r="7" spans="1:5" ht="15.75" x14ac:dyDescent="0.25">
      <c r="A7" s="241">
        <v>2</v>
      </c>
      <c r="B7" s="242" t="s">
        <v>252</v>
      </c>
      <c r="C7" s="246"/>
      <c r="D7" s="247">
        <f>D8+D9+D10</f>
        <v>1540</v>
      </c>
      <c r="E7" s="248">
        <f>E8+E9+E10</f>
        <v>5425</v>
      </c>
    </row>
    <row r="8" spans="1:5" ht="30" x14ac:dyDescent="0.25">
      <c r="A8" s="224" t="s">
        <v>39</v>
      </c>
      <c r="B8" s="249" t="s">
        <v>253</v>
      </c>
      <c r="C8" s="243" t="s">
        <v>254</v>
      </c>
      <c r="D8" s="250">
        <v>525</v>
      </c>
      <c r="E8" s="249">
        <v>2110</v>
      </c>
    </row>
    <row r="9" spans="1:5" ht="15.75" x14ac:dyDescent="0.25">
      <c r="A9" s="224" t="s">
        <v>41</v>
      </c>
      <c r="B9" s="249" t="s">
        <v>255</v>
      </c>
      <c r="C9" s="243" t="s">
        <v>256</v>
      </c>
      <c r="D9" s="250">
        <v>515</v>
      </c>
      <c r="E9" s="249">
        <v>3010</v>
      </c>
    </row>
    <row r="10" spans="1:5" ht="15.75" x14ac:dyDescent="0.25">
      <c r="A10" s="224" t="s">
        <v>43</v>
      </c>
      <c r="B10" s="249" t="s">
        <v>257</v>
      </c>
      <c r="C10" s="243" t="s">
        <v>258</v>
      </c>
      <c r="D10" s="250">
        <v>500</v>
      </c>
      <c r="E10" s="249">
        <v>305</v>
      </c>
    </row>
    <row r="11" spans="1:5" ht="15.75" x14ac:dyDescent="0.25">
      <c r="A11" s="224" t="s">
        <v>59</v>
      </c>
      <c r="B11" s="242" t="s">
        <v>259</v>
      </c>
      <c r="C11" s="246"/>
      <c r="D11" s="247">
        <f>D12+D15</f>
        <v>1140</v>
      </c>
      <c r="E11" s="194">
        <f>E12+E15</f>
        <v>17777</v>
      </c>
    </row>
    <row r="12" spans="1:5" ht="15.75" x14ac:dyDescent="0.25">
      <c r="A12" s="224" t="s">
        <v>61</v>
      </c>
      <c r="B12" s="249" t="s">
        <v>260</v>
      </c>
      <c r="C12" s="251"/>
      <c r="D12" s="247">
        <f>D13+D14</f>
        <v>1140</v>
      </c>
      <c r="E12" s="194">
        <f>E13+E14</f>
        <v>17777</v>
      </c>
    </row>
    <row r="13" spans="1:5" ht="15.75" x14ac:dyDescent="0.25">
      <c r="A13" s="217" t="s">
        <v>63</v>
      </c>
      <c r="B13" s="252" t="s">
        <v>261</v>
      </c>
      <c r="C13" s="253" t="s">
        <v>262</v>
      </c>
      <c r="D13" s="254">
        <v>570</v>
      </c>
      <c r="E13" s="252">
        <v>9607</v>
      </c>
    </row>
    <row r="14" spans="1:5" ht="15.75" x14ac:dyDescent="0.25">
      <c r="A14" s="224" t="s">
        <v>65</v>
      </c>
      <c r="B14" s="224" t="s">
        <v>263</v>
      </c>
      <c r="C14" s="255" t="s">
        <v>264</v>
      </c>
      <c r="D14" s="254">
        <v>570</v>
      </c>
      <c r="E14" s="254">
        <v>8170</v>
      </c>
    </row>
    <row r="15" spans="1:5" ht="15.75" x14ac:dyDescent="0.25">
      <c r="A15" s="217" t="s">
        <v>67</v>
      </c>
      <c r="B15" s="256" t="s">
        <v>265</v>
      </c>
      <c r="C15" s="257"/>
      <c r="D15" s="258"/>
      <c r="E15" s="258"/>
    </row>
    <row r="16" spans="1:5" ht="30" x14ac:dyDescent="0.25">
      <c r="A16" s="220" t="s">
        <v>216</v>
      </c>
      <c r="B16" s="259" t="s">
        <v>266</v>
      </c>
      <c r="C16" s="255" t="s">
        <v>267</v>
      </c>
      <c r="D16" s="254">
        <v>141</v>
      </c>
      <c r="E16" s="254">
        <v>3000</v>
      </c>
    </row>
    <row r="17" spans="1:5" ht="15.75" x14ac:dyDescent="0.25">
      <c r="A17" s="220" t="s">
        <v>220</v>
      </c>
      <c r="B17" s="260" t="s">
        <v>8</v>
      </c>
      <c r="C17" s="261"/>
      <c r="D17" s="262">
        <v>0</v>
      </c>
      <c r="E17" s="262">
        <v>0</v>
      </c>
    </row>
    <row r="18" spans="1:5" x14ac:dyDescent="0.25">
      <c r="A18" s="203"/>
      <c r="B18" s="203"/>
      <c r="C18" s="232"/>
      <c r="D18" s="233"/>
      <c r="E18" s="203"/>
    </row>
    <row r="19" spans="1:5" ht="34.5" customHeight="1" x14ac:dyDescent="0.25">
      <c r="A19" s="97" t="s">
        <v>87</v>
      </c>
      <c r="B19" s="97"/>
      <c r="C19" s="97"/>
      <c r="D19" s="97"/>
      <c r="E19" s="97"/>
    </row>
  </sheetData>
  <mergeCells count="2">
    <mergeCell ref="B2:E2"/>
    <mergeCell ref="A19:E19"/>
  </mergeCells>
  <hyperlinks>
    <hyperlink ref="C6" r:id="rId1"/>
    <hyperlink ref="C8" r:id="rId2"/>
    <hyperlink ref="C9" r:id="rId3"/>
    <hyperlink ref="C10" r:id="rId4"/>
    <hyperlink ref="C13" r:id="rId5"/>
    <hyperlink ref="C14" r:id="rId6"/>
    <hyperlink ref="C16" r:id="rId7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="55" zoomScaleNormal="55" workbookViewId="0">
      <selection activeCell="A28" sqref="A28:V28"/>
    </sheetView>
  </sheetViews>
  <sheetFormatPr defaultRowHeight="15" x14ac:dyDescent="0.25"/>
  <cols>
    <col min="1" max="1" width="5.28515625" bestFit="1" customWidth="1"/>
    <col min="2" max="2" width="32.140625" customWidth="1"/>
    <col min="3" max="3" width="20.42578125" customWidth="1"/>
    <col min="4" max="4" width="14.140625" customWidth="1"/>
    <col min="5" max="5" width="13.28515625" customWidth="1"/>
    <col min="6" max="6" width="10.28515625" customWidth="1"/>
    <col min="7" max="7" width="9.5703125" customWidth="1"/>
    <col min="9" max="9" width="4.85546875" bestFit="1" customWidth="1"/>
    <col min="10" max="10" width="12.42578125" bestFit="1" customWidth="1"/>
    <col min="11" max="11" width="4.85546875" bestFit="1" customWidth="1"/>
    <col min="12" max="12" width="9.28515625" customWidth="1"/>
    <col min="13" max="13" width="4.85546875" bestFit="1" customWidth="1"/>
    <col min="14" max="14" width="7.85546875" bestFit="1" customWidth="1"/>
    <col min="15" max="15" width="10.5703125" customWidth="1"/>
    <col min="16" max="16" width="7" customWidth="1"/>
    <col min="17" max="17" width="11.42578125" customWidth="1"/>
    <col min="18" max="18" width="11.28515625" customWidth="1"/>
    <col min="19" max="19" width="7.5703125" customWidth="1"/>
    <col min="20" max="20" width="10.5703125" customWidth="1"/>
    <col min="21" max="21" width="13.140625" customWidth="1"/>
    <col min="22" max="22" width="7.285156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7.25" customHeight="1" x14ac:dyDescent="0.3">
      <c r="A2" s="263"/>
      <c r="B2" s="263"/>
      <c r="C2" s="136" t="s">
        <v>269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263"/>
      <c r="T2" s="263"/>
      <c r="U2" s="263"/>
      <c r="V2" s="263"/>
    </row>
    <row r="3" spans="1:22" ht="19.5" x14ac:dyDescent="0.35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4"/>
      <c r="L3" s="264"/>
      <c r="M3" s="264"/>
      <c r="N3" s="264"/>
      <c r="O3" s="264"/>
      <c r="P3" s="263"/>
      <c r="Q3" s="265"/>
      <c r="R3" s="266"/>
      <c r="S3" s="263"/>
      <c r="T3" s="263"/>
      <c r="U3" s="263"/>
      <c r="V3" s="263"/>
    </row>
    <row r="4" spans="1:22" ht="18.75" x14ac:dyDescent="0.3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7" t="s">
        <v>270</v>
      </c>
      <c r="U4" s="267"/>
      <c r="V4" s="268"/>
    </row>
    <row r="5" spans="1:22" ht="18.75" x14ac:dyDescent="0.25">
      <c r="A5" s="269" t="s">
        <v>90</v>
      </c>
      <c r="B5" s="269" t="s">
        <v>271</v>
      </c>
      <c r="C5" s="269" t="s">
        <v>272</v>
      </c>
      <c r="D5" s="269" t="s">
        <v>273</v>
      </c>
      <c r="E5" s="269" t="s">
        <v>274</v>
      </c>
      <c r="F5" s="270" t="s">
        <v>31</v>
      </c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</row>
    <row r="6" spans="1:22" ht="18.75" x14ac:dyDescent="0.25">
      <c r="A6" s="269"/>
      <c r="B6" s="269"/>
      <c r="C6" s="269"/>
      <c r="D6" s="269"/>
      <c r="E6" s="269"/>
      <c r="F6" s="269" t="s">
        <v>275</v>
      </c>
      <c r="G6" s="269"/>
      <c r="H6" s="269"/>
      <c r="I6" s="269" t="s">
        <v>276</v>
      </c>
      <c r="J6" s="269"/>
      <c r="K6" s="269"/>
      <c r="L6" s="269"/>
      <c r="M6" s="269"/>
      <c r="N6" s="269"/>
      <c r="O6" s="269" t="s">
        <v>277</v>
      </c>
      <c r="P6" s="269"/>
      <c r="Q6" s="269"/>
      <c r="R6" s="269"/>
      <c r="S6" s="269"/>
      <c r="T6" s="269" t="s">
        <v>278</v>
      </c>
      <c r="U6" s="269"/>
      <c r="V6" s="269"/>
    </row>
    <row r="7" spans="1:22" ht="18.75" x14ac:dyDescent="0.25">
      <c r="A7" s="269"/>
      <c r="B7" s="269"/>
      <c r="C7" s="269"/>
      <c r="D7" s="269"/>
      <c r="E7" s="269"/>
      <c r="F7" s="271" t="s">
        <v>119</v>
      </c>
      <c r="G7" s="271" t="s">
        <v>121</v>
      </c>
      <c r="H7" s="269" t="s">
        <v>9</v>
      </c>
      <c r="I7" s="269" t="s">
        <v>279</v>
      </c>
      <c r="J7" s="269"/>
      <c r="K7" s="269" t="s">
        <v>280</v>
      </c>
      <c r="L7" s="269"/>
      <c r="M7" s="269"/>
      <c r="N7" s="269" t="s">
        <v>9</v>
      </c>
      <c r="O7" s="271" t="s">
        <v>281</v>
      </c>
      <c r="P7" s="271" t="s">
        <v>282</v>
      </c>
      <c r="Q7" s="271" t="s">
        <v>283</v>
      </c>
      <c r="R7" s="271" t="s">
        <v>284</v>
      </c>
      <c r="S7" s="269" t="s">
        <v>285</v>
      </c>
      <c r="T7" s="272" t="s">
        <v>286</v>
      </c>
      <c r="U7" s="271" t="s">
        <v>287</v>
      </c>
      <c r="V7" s="273" t="s">
        <v>9</v>
      </c>
    </row>
    <row r="8" spans="1:22" ht="100.5" customHeight="1" x14ac:dyDescent="0.25">
      <c r="A8" s="269"/>
      <c r="B8" s="269"/>
      <c r="C8" s="269"/>
      <c r="D8" s="269"/>
      <c r="E8" s="269"/>
      <c r="F8" s="271"/>
      <c r="G8" s="271"/>
      <c r="H8" s="269"/>
      <c r="I8" s="274" t="s">
        <v>288</v>
      </c>
      <c r="J8" s="274" t="s">
        <v>289</v>
      </c>
      <c r="K8" s="274" t="s">
        <v>288</v>
      </c>
      <c r="L8" s="274" t="s">
        <v>289</v>
      </c>
      <c r="M8" s="274" t="s">
        <v>290</v>
      </c>
      <c r="N8" s="269"/>
      <c r="O8" s="271"/>
      <c r="P8" s="271"/>
      <c r="Q8" s="271"/>
      <c r="R8" s="271"/>
      <c r="S8" s="269"/>
      <c r="T8" s="275"/>
      <c r="U8" s="271"/>
      <c r="V8" s="276"/>
    </row>
    <row r="9" spans="1:22" ht="19.5" x14ac:dyDescent="0.35">
      <c r="A9" s="277" t="s">
        <v>110</v>
      </c>
      <c r="B9" s="277" t="s">
        <v>16</v>
      </c>
      <c r="C9" s="277" t="s">
        <v>17</v>
      </c>
      <c r="D9" s="277" t="s">
        <v>18</v>
      </c>
      <c r="E9" s="277" t="s">
        <v>19</v>
      </c>
      <c r="F9" s="277" t="s">
        <v>20</v>
      </c>
      <c r="G9" s="277" t="s">
        <v>21</v>
      </c>
      <c r="H9" s="277" t="s">
        <v>22</v>
      </c>
      <c r="I9" s="277" t="s">
        <v>23</v>
      </c>
      <c r="J9" s="277" t="s">
        <v>24</v>
      </c>
      <c r="K9" s="277" t="s">
        <v>25</v>
      </c>
      <c r="L9" s="277" t="s">
        <v>111</v>
      </c>
      <c r="M9" s="277" t="s">
        <v>112</v>
      </c>
      <c r="N9" s="277" t="s">
        <v>26</v>
      </c>
      <c r="O9" s="277" t="s">
        <v>27</v>
      </c>
      <c r="P9" s="277" t="s">
        <v>28</v>
      </c>
      <c r="Q9" s="277" t="s">
        <v>29</v>
      </c>
      <c r="R9" s="277" t="s">
        <v>113</v>
      </c>
      <c r="S9" s="278" t="s">
        <v>114</v>
      </c>
      <c r="T9" s="278" t="s">
        <v>291</v>
      </c>
      <c r="U9" s="278" t="s">
        <v>292</v>
      </c>
      <c r="V9" s="278" t="s">
        <v>293</v>
      </c>
    </row>
    <row r="10" spans="1:22" ht="19.5" x14ac:dyDescent="0.25">
      <c r="A10" s="279">
        <v>1</v>
      </c>
      <c r="B10" s="280" t="s">
        <v>294</v>
      </c>
      <c r="C10" s="281">
        <f>C12+C13+C14+C15+C17</f>
        <v>2.5</v>
      </c>
      <c r="D10" s="281">
        <f>D12+D13+D14+D15+D17</f>
        <v>3</v>
      </c>
      <c r="E10" s="281">
        <f>E12+E13+E14+E15+E17</f>
        <v>0</v>
      </c>
      <c r="F10" s="281">
        <f>F12+F13+F14+F15+F17</f>
        <v>2</v>
      </c>
      <c r="G10" s="281">
        <f>G12+G13+G14+G15+G17</f>
        <v>0.5</v>
      </c>
      <c r="H10" s="281">
        <f>H12+H13+H14+H15+H16+H17</f>
        <v>2.5</v>
      </c>
      <c r="I10" s="281">
        <f>I12+I13+I14+I15+I17</f>
        <v>0</v>
      </c>
      <c r="J10" s="281">
        <f>J12+J13+J14+J15+J17</f>
        <v>0</v>
      </c>
      <c r="K10" s="281">
        <f>K12+K13+K14+K15+K17</f>
        <v>1</v>
      </c>
      <c r="L10" s="281">
        <f>L12+L13+L14+L15+L17</f>
        <v>1.5</v>
      </c>
      <c r="M10" s="281">
        <f>M12+M13+M14+M15+M17</f>
        <v>0</v>
      </c>
      <c r="N10" s="281">
        <f>N12+N13+N14+N15+N16+N17</f>
        <v>2.5</v>
      </c>
      <c r="O10" s="281">
        <f t="shared" ref="O10:T10" si="0">O12+O13+O14+O15+O17</f>
        <v>0.5</v>
      </c>
      <c r="P10" s="281">
        <f t="shared" si="0"/>
        <v>2</v>
      </c>
      <c r="Q10" s="281">
        <f t="shared" si="0"/>
        <v>0</v>
      </c>
      <c r="R10" s="281">
        <f t="shared" si="0"/>
        <v>0</v>
      </c>
      <c r="S10" s="281">
        <f t="shared" si="0"/>
        <v>2.5</v>
      </c>
      <c r="T10" s="281">
        <f t="shared" si="0"/>
        <v>0</v>
      </c>
      <c r="U10" s="281">
        <f>U12+U13+U14+U15+U17</f>
        <v>0</v>
      </c>
      <c r="V10" s="281">
        <f>V12+V13+V14+V15+V16+V17</f>
        <v>0</v>
      </c>
    </row>
    <row r="11" spans="1:22" ht="19.5" x14ac:dyDescent="0.3">
      <c r="A11" s="282"/>
      <c r="B11" s="283" t="s">
        <v>31</v>
      </c>
      <c r="C11" s="283"/>
      <c r="D11" s="283"/>
      <c r="E11" s="284"/>
      <c r="F11" s="284"/>
      <c r="G11" s="284"/>
      <c r="H11" s="285"/>
      <c r="I11" s="284"/>
      <c r="J11" s="284"/>
      <c r="K11" s="284"/>
      <c r="L11" s="284"/>
      <c r="M11" s="284"/>
      <c r="N11" s="286"/>
      <c r="O11" s="284"/>
      <c r="P11" s="284"/>
      <c r="Q11" s="284"/>
      <c r="R11" s="284"/>
      <c r="S11" s="284"/>
      <c r="T11" s="287"/>
      <c r="U11" s="287"/>
      <c r="V11" s="288"/>
    </row>
    <row r="12" spans="1:22" ht="19.5" x14ac:dyDescent="0.3">
      <c r="A12" s="289" t="s">
        <v>295</v>
      </c>
      <c r="B12" s="290" t="s">
        <v>296</v>
      </c>
      <c r="C12" s="289">
        <v>1</v>
      </c>
      <c r="D12" s="289">
        <v>1</v>
      </c>
      <c r="E12" s="291"/>
      <c r="F12" s="289">
        <v>1</v>
      </c>
      <c r="G12" s="289"/>
      <c r="H12" s="292">
        <f>F12+G12</f>
        <v>1</v>
      </c>
      <c r="I12" s="289"/>
      <c r="J12" s="289"/>
      <c r="K12" s="289">
        <v>1</v>
      </c>
      <c r="L12" s="289"/>
      <c r="M12" s="289"/>
      <c r="N12" s="292">
        <f t="shared" ref="N12:N17" si="1">I12+J12+K12+L12+M12</f>
        <v>1</v>
      </c>
      <c r="O12" s="289"/>
      <c r="P12" s="289">
        <v>1</v>
      </c>
      <c r="Q12" s="289"/>
      <c r="R12" s="289"/>
      <c r="S12" s="292">
        <f>O12+P12+Q12+R12</f>
        <v>1</v>
      </c>
      <c r="T12" s="293"/>
      <c r="U12" s="293"/>
      <c r="V12" s="294">
        <f t="shared" ref="V12:V17" si="2">T12+U12</f>
        <v>0</v>
      </c>
    </row>
    <row r="13" spans="1:22" ht="19.5" x14ac:dyDescent="0.3">
      <c r="A13" s="289" t="s">
        <v>297</v>
      </c>
      <c r="B13" s="290" t="s">
        <v>298</v>
      </c>
      <c r="C13" s="289"/>
      <c r="D13" s="289"/>
      <c r="E13" s="291"/>
      <c r="F13" s="289"/>
      <c r="G13" s="289"/>
      <c r="H13" s="292">
        <f>F13+G13</f>
        <v>0</v>
      </c>
      <c r="I13" s="289"/>
      <c r="J13" s="289"/>
      <c r="K13" s="289"/>
      <c r="L13" s="289"/>
      <c r="M13" s="289"/>
      <c r="N13" s="292">
        <f t="shared" si="1"/>
        <v>0</v>
      </c>
      <c r="O13" s="289"/>
      <c r="P13" s="289"/>
      <c r="Q13" s="289"/>
      <c r="R13" s="289"/>
      <c r="S13" s="292">
        <f>O13+P13+Q13+R13</f>
        <v>0</v>
      </c>
      <c r="T13" s="293"/>
      <c r="U13" s="293"/>
      <c r="V13" s="294">
        <f t="shared" si="2"/>
        <v>0</v>
      </c>
    </row>
    <row r="14" spans="1:22" ht="19.5" x14ac:dyDescent="0.3">
      <c r="A14" s="289" t="s">
        <v>299</v>
      </c>
      <c r="B14" s="290" t="s">
        <v>300</v>
      </c>
      <c r="C14" s="289">
        <v>1</v>
      </c>
      <c r="D14" s="289">
        <v>1</v>
      </c>
      <c r="E14" s="291"/>
      <c r="F14" s="289">
        <v>1</v>
      </c>
      <c r="G14" s="289"/>
      <c r="H14" s="292">
        <f>F14+G14</f>
        <v>1</v>
      </c>
      <c r="I14" s="289"/>
      <c r="J14" s="289"/>
      <c r="K14" s="289"/>
      <c r="L14" s="289">
        <v>1</v>
      </c>
      <c r="M14" s="289"/>
      <c r="N14" s="292">
        <f t="shared" si="1"/>
        <v>1</v>
      </c>
      <c r="O14" s="289"/>
      <c r="P14" s="289">
        <v>1</v>
      </c>
      <c r="Q14" s="289"/>
      <c r="R14" s="289"/>
      <c r="S14" s="292">
        <f>O14+P14+Q14+R14</f>
        <v>1</v>
      </c>
      <c r="T14" s="293"/>
      <c r="U14" s="293"/>
      <c r="V14" s="294">
        <f t="shared" si="2"/>
        <v>0</v>
      </c>
    </row>
    <row r="15" spans="1:22" ht="19.5" x14ac:dyDescent="0.3">
      <c r="A15" s="289" t="s">
        <v>126</v>
      </c>
      <c r="B15" s="290" t="s">
        <v>301</v>
      </c>
      <c r="C15" s="289"/>
      <c r="D15" s="289"/>
      <c r="E15" s="291"/>
      <c r="F15" s="289"/>
      <c r="G15" s="289"/>
      <c r="H15" s="292">
        <f>F15+G15</f>
        <v>0</v>
      </c>
      <c r="I15" s="289"/>
      <c r="J15" s="289"/>
      <c r="K15" s="289"/>
      <c r="L15" s="289"/>
      <c r="M15" s="289"/>
      <c r="N15" s="292">
        <f t="shared" si="1"/>
        <v>0</v>
      </c>
      <c r="O15" s="289"/>
      <c r="P15" s="289"/>
      <c r="Q15" s="289"/>
      <c r="R15" s="289"/>
      <c r="S15" s="292">
        <f>O15+P15+Q15+R15</f>
        <v>0</v>
      </c>
      <c r="T15" s="293"/>
      <c r="U15" s="293"/>
      <c r="V15" s="294">
        <f t="shared" si="2"/>
        <v>0</v>
      </c>
    </row>
    <row r="16" spans="1:22" ht="19.5" x14ac:dyDescent="0.3">
      <c r="A16" s="295" t="s">
        <v>302</v>
      </c>
      <c r="B16" s="290" t="s">
        <v>303</v>
      </c>
      <c r="C16" s="289"/>
      <c r="D16" s="289"/>
      <c r="E16" s="291"/>
      <c r="F16" s="289"/>
      <c r="G16" s="289"/>
      <c r="H16" s="292">
        <v>0</v>
      </c>
      <c r="I16" s="289"/>
      <c r="J16" s="289"/>
      <c r="K16" s="289"/>
      <c r="L16" s="289"/>
      <c r="M16" s="289"/>
      <c r="N16" s="292">
        <f t="shared" si="1"/>
        <v>0</v>
      </c>
      <c r="O16" s="289"/>
      <c r="P16" s="289"/>
      <c r="Q16" s="289"/>
      <c r="R16" s="289"/>
      <c r="S16" s="292"/>
      <c r="T16" s="293"/>
      <c r="U16" s="293"/>
      <c r="V16" s="294">
        <f t="shared" si="2"/>
        <v>0</v>
      </c>
    </row>
    <row r="17" spans="1:22" ht="19.5" x14ac:dyDescent="0.3">
      <c r="A17" s="295" t="s">
        <v>304</v>
      </c>
      <c r="B17" s="290" t="s">
        <v>305</v>
      </c>
      <c r="C17" s="289">
        <v>0.5</v>
      </c>
      <c r="D17" s="289">
        <v>1</v>
      </c>
      <c r="E17" s="291"/>
      <c r="F17" s="289"/>
      <c r="G17" s="289">
        <v>0.5</v>
      </c>
      <c r="H17" s="292">
        <f>F17+G17</f>
        <v>0.5</v>
      </c>
      <c r="I17" s="289"/>
      <c r="J17" s="289"/>
      <c r="K17" s="289"/>
      <c r="L17" s="289">
        <v>0.5</v>
      </c>
      <c r="M17" s="289"/>
      <c r="N17" s="292">
        <f t="shared" si="1"/>
        <v>0.5</v>
      </c>
      <c r="O17" s="289">
        <v>0.5</v>
      </c>
      <c r="P17" s="289"/>
      <c r="Q17" s="289"/>
      <c r="R17" s="289"/>
      <c r="S17" s="292">
        <f>O17+P17+Q17+R17</f>
        <v>0.5</v>
      </c>
      <c r="T17" s="293"/>
      <c r="U17" s="293"/>
      <c r="V17" s="294">
        <f t="shared" si="2"/>
        <v>0</v>
      </c>
    </row>
    <row r="18" spans="1:22" ht="37.5" x14ac:dyDescent="0.25">
      <c r="A18" s="296">
        <v>2</v>
      </c>
      <c r="B18" s="280" t="s">
        <v>306</v>
      </c>
      <c r="C18" s="281">
        <f t="shared" ref="C18:U18" si="3">C20+C21+C22+C23+C24</f>
        <v>12</v>
      </c>
      <c r="D18" s="281">
        <f t="shared" si="3"/>
        <v>14</v>
      </c>
      <c r="E18" s="281">
        <f t="shared" si="3"/>
        <v>0</v>
      </c>
      <c r="F18" s="281">
        <f t="shared" si="3"/>
        <v>2</v>
      </c>
      <c r="G18" s="281">
        <f t="shared" si="3"/>
        <v>10</v>
      </c>
      <c r="H18" s="281">
        <f t="shared" si="3"/>
        <v>12</v>
      </c>
      <c r="I18" s="281">
        <f t="shared" si="3"/>
        <v>2</v>
      </c>
      <c r="J18" s="281">
        <f t="shared" si="3"/>
        <v>3</v>
      </c>
      <c r="K18" s="281">
        <f t="shared" si="3"/>
        <v>2</v>
      </c>
      <c r="L18" s="281">
        <f t="shared" si="3"/>
        <v>5</v>
      </c>
      <c r="M18" s="281">
        <f t="shared" si="3"/>
        <v>0</v>
      </c>
      <c r="N18" s="281">
        <f t="shared" si="3"/>
        <v>12</v>
      </c>
      <c r="O18" s="281">
        <f t="shared" si="3"/>
        <v>5</v>
      </c>
      <c r="P18" s="281">
        <f t="shared" si="3"/>
        <v>7</v>
      </c>
      <c r="Q18" s="281">
        <f t="shared" si="3"/>
        <v>0</v>
      </c>
      <c r="R18" s="281">
        <f t="shared" si="3"/>
        <v>0</v>
      </c>
      <c r="S18" s="281">
        <f t="shared" si="3"/>
        <v>12</v>
      </c>
      <c r="T18" s="281">
        <f t="shared" si="3"/>
        <v>4</v>
      </c>
      <c r="U18" s="281">
        <f t="shared" si="3"/>
        <v>0</v>
      </c>
      <c r="V18" s="281">
        <f>V20+V21+V22+V23+V24</f>
        <v>4</v>
      </c>
    </row>
    <row r="19" spans="1:22" ht="18.75" x14ac:dyDescent="0.3">
      <c r="A19" s="282"/>
      <c r="B19" s="297" t="s">
        <v>31</v>
      </c>
      <c r="C19" s="297"/>
      <c r="D19" s="297"/>
      <c r="E19" s="283"/>
      <c r="F19" s="282"/>
      <c r="G19" s="282"/>
      <c r="H19" s="282"/>
      <c r="I19" s="298"/>
      <c r="J19" s="298"/>
      <c r="K19" s="298"/>
      <c r="L19" s="298"/>
      <c r="M19" s="298"/>
      <c r="N19" s="282"/>
      <c r="O19" s="282"/>
      <c r="P19" s="282"/>
      <c r="Q19" s="282"/>
      <c r="R19" s="282"/>
      <c r="S19" s="282"/>
      <c r="T19" s="299"/>
      <c r="U19" s="299"/>
      <c r="V19" s="282"/>
    </row>
    <row r="20" spans="1:22" ht="19.5" x14ac:dyDescent="0.3">
      <c r="A20" s="289" t="s">
        <v>307</v>
      </c>
      <c r="B20" s="290" t="s">
        <v>308</v>
      </c>
      <c r="C20" s="289">
        <v>4</v>
      </c>
      <c r="D20" s="289">
        <v>4</v>
      </c>
      <c r="E20" s="291"/>
      <c r="F20" s="289">
        <v>1</v>
      </c>
      <c r="G20" s="289">
        <v>3</v>
      </c>
      <c r="H20" s="282">
        <f t="shared" ref="H20:H25" si="4">F20+G20</f>
        <v>4</v>
      </c>
      <c r="I20" s="289">
        <v>1</v>
      </c>
      <c r="J20" s="289">
        <v>2</v>
      </c>
      <c r="K20" s="289">
        <v>1</v>
      </c>
      <c r="L20" s="289"/>
      <c r="M20" s="289"/>
      <c r="N20" s="292">
        <f t="shared" ref="N20:N25" si="5">I20+J20+K20+L20+M20</f>
        <v>4</v>
      </c>
      <c r="O20" s="289">
        <v>1</v>
      </c>
      <c r="P20" s="289">
        <v>3</v>
      </c>
      <c r="Q20" s="289"/>
      <c r="R20" s="289"/>
      <c r="S20" s="300">
        <f t="shared" ref="S20:S25" si="6">O20+P20+Q20+R20</f>
        <v>4</v>
      </c>
      <c r="T20" s="301"/>
      <c r="U20" s="293"/>
      <c r="V20" s="302">
        <f t="shared" ref="V20:V25" si="7">T20+U20</f>
        <v>0</v>
      </c>
    </row>
    <row r="21" spans="1:22" ht="19.5" x14ac:dyDescent="0.3">
      <c r="A21" s="289" t="s">
        <v>309</v>
      </c>
      <c r="B21" s="290" t="s">
        <v>310</v>
      </c>
      <c r="C21" s="289"/>
      <c r="D21" s="289"/>
      <c r="E21" s="291"/>
      <c r="F21" s="289"/>
      <c r="G21" s="289"/>
      <c r="H21" s="282">
        <f t="shared" si="4"/>
        <v>0</v>
      </c>
      <c r="I21" s="289"/>
      <c r="J21" s="289"/>
      <c r="K21" s="289"/>
      <c r="L21" s="289"/>
      <c r="M21" s="289"/>
      <c r="N21" s="292">
        <f t="shared" si="5"/>
        <v>0</v>
      </c>
      <c r="O21" s="289"/>
      <c r="P21" s="289"/>
      <c r="Q21" s="289"/>
      <c r="R21" s="289"/>
      <c r="S21" s="300">
        <f t="shared" si="6"/>
        <v>0</v>
      </c>
      <c r="T21" s="301"/>
      <c r="U21" s="293"/>
      <c r="V21" s="302">
        <f t="shared" si="7"/>
        <v>0</v>
      </c>
    </row>
    <row r="22" spans="1:22" ht="19.5" x14ac:dyDescent="0.3">
      <c r="A22" s="289" t="s">
        <v>311</v>
      </c>
      <c r="B22" s="290" t="s">
        <v>312</v>
      </c>
      <c r="C22" s="289"/>
      <c r="D22" s="289"/>
      <c r="E22" s="291"/>
      <c r="F22" s="289"/>
      <c r="G22" s="289"/>
      <c r="H22" s="282">
        <f t="shared" si="4"/>
        <v>0</v>
      </c>
      <c r="I22" s="289"/>
      <c r="J22" s="289"/>
      <c r="K22" s="289"/>
      <c r="L22" s="289"/>
      <c r="M22" s="289"/>
      <c r="N22" s="292">
        <f t="shared" si="5"/>
        <v>0</v>
      </c>
      <c r="O22" s="289"/>
      <c r="P22" s="289"/>
      <c r="Q22" s="289"/>
      <c r="R22" s="289"/>
      <c r="S22" s="300">
        <f t="shared" si="6"/>
        <v>0</v>
      </c>
      <c r="T22" s="301"/>
      <c r="U22" s="293"/>
      <c r="V22" s="302">
        <f t="shared" si="7"/>
        <v>0</v>
      </c>
    </row>
    <row r="23" spans="1:22" ht="19.5" x14ac:dyDescent="0.3">
      <c r="A23" s="289" t="s">
        <v>313</v>
      </c>
      <c r="B23" s="303" t="s">
        <v>314</v>
      </c>
      <c r="C23" s="304"/>
      <c r="D23" s="304"/>
      <c r="E23" s="305"/>
      <c r="F23" s="289"/>
      <c r="G23" s="289"/>
      <c r="H23" s="282">
        <f t="shared" si="4"/>
        <v>0</v>
      </c>
      <c r="I23" s="289"/>
      <c r="J23" s="289"/>
      <c r="K23" s="289"/>
      <c r="L23" s="289"/>
      <c r="M23" s="289"/>
      <c r="N23" s="292">
        <f t="shared" si="5"/>
        <v>0</v>
      </c>
      <c r="O23" s="289"/>
      <c r="P23" s="289"/>
      <c r="Q23" s="289"/>
      <c r="R23" s="289"/>
      <c r="S23" s="300">
        <f t="shared" si="6"/>
        <v>0</v>
      </c>
      <c r="T23" s="301"/>
      <c r="U23" s="293"/>
      <c r="V23" s="302">
        <f t="shared" si="7"/>
        <v>0</v>
      </c>
    </row>
    <row r="24" spans="1:22" ht="37.5" x14ac:dyDescent="0.3">
      <c r="A24" s="289" t="s">
        <v>315</v>
      </c>
      <c r="B24" s="303" t="s">
        <v>316</v>
      </c>
      <c r="C24" s="304">
        <v>8</v>
      </c>
      <c r="D24" s="304">
        <v>10</v>
      </c>
      <c r="E24" s="305"/>
      <c r="F24" s="289">
        <v>1</v>
      </c>
      <c r="G24" s="289">
        <v>7</v>
      </c>
      <c r="H24" s="282">
        <f t="shared" si="4"/>
        <v>8</v>
      </c>
      <c r="I24" s="289">
        <v>1</v>
      </c>
      <c r="J24" s="289">
        <v>1</v>
      </c>
      <c r="K24" s="289">
        <v>1</v>
      </c>
      <c r="L24" s="289">
        <v>5</v>
      </c>
      <c r="M24" s="289"/>
      <c r="N24" s="292">
        <f t="shared" si="5"/>
        <v>8</v>
      </c>
      <c r="O24" s="289">
        <v>4</v>
      </c>
      <c r="P24" s="289">
        <v>4</v>
      </c>
      <c r="Q24" s="289"/>
      <c r="R24" s="289"/>
      <c r="S24" s="300">
        <f t="shared" si="6"/>
        <v>8</v>
      </c>
      <c r="T24" s="301">
        <v>4</v>
      </c>
      <c r="U24" s="293"/>
      <c r="V24" s="302">
        <f t="shared" si="7"/>
        <v>4</v>
      </c>
    </row>
    <row r="25" spans="1:22" ht="56.25" x14ac:dyDescent="0.25">
      <c r="A25" s="306">
        <v>3</v>
      </c>
      <c r="B25" s="307" t="s">
        <v>317</v>
      </c>
      <c r="C25" s="308">
        <v>1</v>
      </c>
      <c r="D25" s="308">
        <v>1</v>
      </c>
      <c r="E25" s="309"/>
      <c r="F25" s="306"/>
      <c r="G25" s="306">
        <v>1</v>
      </c>
      <c r="H25" s="296">
        <f t="shared" si="4"/>
        <v>1</v>
      </c>
      <c r="I25" s="310"/>
      <c r="J25" s="310"/>
      <c r="K25" s="310"/>
      <c r="L25" s="310">
        <v>1</v>
      </c>
      <c r="M25" s="310"/>
      <c r="N25" s="311">
        <f t="shared" si="5"/>
        <v>1</v>
      </c>
      <c r="O25" s="310"/>
      <c r="P25" s="310">
        <v>1</v>
      </c>
      <c r="Q25" s="310"/>
      <c r="R25" s="310"/>
      <c r="S25" s="312">
        <f t="shared" si="6"/>
        <v>1</v>
      </c>
      <c r="T25" s="310"/>
      <c r="U25" s="310"/>
      <c r="V25" s="279">
        <f t="shared" si="7"/>
        <v>0</v>
      </c>
    </row>
    <row r="26" spans="1:22" ht="19.5" x14ac:dyDescent="0.25">
      <c r="A26" s="282"/>
      <c r="B26" s="313" t="s">
        <v>318</v>
      </c>
      <c r="C26" s="292">
        <f>C10+C18+C25</f>
        <v>15.5</v>
      </c>
      <c r="D26" s="292">
        <f t="shared" ref="D26:T26" si="8">D10+D18+D25</f>
        <v>18</v>
      </c>
      <c r="E26" s="292">
        <f t="shared" si="8"/>
        <v>0</v>
      </c>
      <c r="F26" s="292">
        <f t="shared" si="8"/>
        <v>4</v>
      </c>
      <c r="G26" s="292">
        <f t="shared" si="8"/>
        <v>11.5</v>
      </c>
      <c r="H26" s="292">
        <f t="shared" si="8"/>
        <v>15.5</v>
      </c>
      <c r="I26" s="292">
        <f t="shared" si="8"/>
        <v>2</v>
      </c>
      <c r="J26" s="292">
        <f t="shared" si="8"/>
        <v>3</v>
      </c>
      <c r="K26" s="292">
        <f t="shared" si="8"/>
        <v>3</v>
      </c>
      <c r="L26" s="292">
        <f t="shared" si="8"/>
        <v>7.5</v>
      </c>
      <c r="M26" s="292">
        <f t="shared" si="8"/>
        <v>0</v>
      </c>
      <c r="N26" s="292">
        <f t="shared" si="8"/>
        <v>15.5</v>
      </c>
      <c r="O26" s="292">
        <f t="shared" si="8"/>
        <v>5.5</v>
      </c>
      <c r="P26" s="292">
        <f t="shared" si="8"/>
        <v>10</v>
      </c>
      <c r="Q26" s="292">
        <f t="shared" si="8"/>
        <v>0</v>
      </c>
      <c r="R26" s="292">
        <f t="shared" si="8"/>
        <v>0</v>
      </c>
      <c r="S26" s="292">
        <f t="shared" si="8"/>
        <v>15.5</v>
      </c>
      <c r="T26" s="292">
        <f t="shared" si="8"/>
        <v>4</v>
      </c>
      <c r="U26" s="292">
        <f>U10+U18+U25</f>
        <v>0</v>
      </c>
      <c r="V26" s="292">
        <f>V25+V18+V10</f>
        <v>4</v>
      </c>
    </row>
    <row r="27" spans="1:2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6.75" customHeight="1" x14ac:dyDescent="0.3">
      <c r="A28" s="135" t="s">
        <v>87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</row>
  </sheetData>
  <mergeCells count="28">
    <mergeCell ref="V7:V8"/>
    <mergeCell ref="A28:V28"/>
    <mergeCell ref="P7:P8"/>
    <mergeCell ref="Q7:Q8"/>
    <mergeCell ref="R7:R8"/>
    <mergeCell ref="S7:S8"/>
    <mergeCell ref="T7:T8"/>
    <mergeCell ref="U7:U8"/>
    <mergeCell ref="I6:N6"/>
    <mergeCell ref="O6:S6"/>
    <mergeCell ref="T6:V6"/>
    <mergeCell ref="F7:F8"/>
    <mergeCell ref="G7:G8"/>
    <mergeCell ref="H7:H8"/>
    <mergeCell ref="I7:J7"/>
    <mergeCell ref="K7:M7"/>
    <mergeCell ref="N7:N8"/>
    <mergeCell ref="O7:O8"/>
    <mergeCell ref="C2:R2"/>
    <mergeCell ref="K3:O3"/>
    <mergeCell ref="T4:U4"/>
    <mergeCell ref="A5:A8"/>
    <mergeCell ref="B5:B8"/>
    <mergeCell ref="C5:C8"/>
    <mergeCell ref="D5:D8"/>
    <mergeCell ref="E5:E8"/>
    <mergeCell ref="F5:V5"/>
    <mergeCell ref="F6:H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workbookViewId="0">
      <selection activeCell="A16" sqref="A16:N16"/>
    </sheetView>
  </sheetViews>
  <sheetFormatPr defaultRowHeight="15" x14ac:dyDescent="0.25"/>
  <cols>
    <col min="1" max="1" width="3.85546875" bestFit="1" customWidth="1"/>
    <col min="2" max="2" width="43.140625" bestFit="1" customWidth="1"/>
    <col min="3" max="4" width="18.42578125" customWidth="1"/>
    <col min="6" max="6" width="17.5703125" customWidth="1"/>
    <col min="7" max="7" width="17.85546875" customWidth="1"/>
    <col min="11" max="11" width="12.85546875" customWidth="1"/>
    <col min="13" max="13" width="9.5703125" bestFit="1" customWidth="1"/>
    <col min="14" max="14" width="13.5703125" bestFit="1" customWidth="1"/>
  </cols>
  <sheetData>
    <row r="2" spans="1:14" ht="48" customHeight="1" x14ac:dyDescent="0.25">
      <c r="A2" s="314"/>
      <c r="B2" s="140" t="s">
        <v>343</v>
      </c>
      <c r="C2" s="140"/>
      <c r="D2" s="140"/>
      <c r="E2" s="140"/>
      <c r="F2" s="140"/>
      <c r="G2" s="140"/>
      <c r="H2" s="140"/>
      <c r="I2" s="140"/>
      <c r="J2" s="140"/>
      <c r="K2" s="315"/>
      <c r="L2" s="314"/>
    </row>
    <row r="3" spans="1:14" ht="15.75" x14ac:dyDescent="0.25">
      <c r="A3" s="314"/>
      <c r="B3" s="314"/>
      <c r="C3" s="314"/>
      <c r="D3" s="316"/>
      <c r="E3" s="316"/>
      <c r="F3" s="316"/>
      <c r="G3" s="316"/>
      <c r="H3" s="314"/>
      <c r="I3" s="314"/>
      <c r="J3" s="317" t="s">
        <v>319</v>
      </c>
      <c r="K3" s="317"/>
      <c r="L3" s="314"/>
    </row>
    <row r="4" spans="1:14" ht="15.75" x14ac:dyDescent="0.25">
      <c r="A4" s="144" t="s">
        <v>90</v>
      </c>
      <c r="B4" s="318" t="s">
        <v>320</v>
      </c>
      <c r="C4" s="208" t="s">
        <v>321</v>
      </c>
      <c r="D4" s="209"/>
      <c r="E4" s="209"/>
      <c r="F4" s="209"/>
      <c r="G4" s="210"/>
      <c r="H4" s="208" t="s">
        <v>322</v>
      </c>
      <c r="I4" s="209"/>
      <c r="J4" s="209"/>
      <c r="K4" s="209"/>
      <c r="L4" s="210"/>
      <c r="M4" s="318" t="s">
        <v>323</v>
      </c>
      <c r="N4" s="318"/>
    </row>
    <row r="5" spans="1:14" ht="126" x14ac:dyDescent="0.25">
      <c r="A5" s="144"/>
      <c r="B5" s="318"/>
      <c r="C5" s="153" t="s">
        <v>324</v>
      </c>
      <c r="D5" s="154" t="s">
        <v>325</v>
      </c>
      <c r="E5" s="153" t="s">
        <v>326</v>
      </c>
      <c r="F5" s="153" t="s">
        <v>327</v>
      </c>
      <c r="G5" s="153" t="s">
        <v>328</v>
      </c>
      <c r="H5" s="154" t="s">
        <v>329</v>
      </c>
      <c r="I5" s="154" t="s">
        <v>330</v>
      </c>
      <c r="J5" s="154" t="s">
        <v>331</v>
      </c>
      <c r="K5" s="153" t="s">
        <v>332</v>
      </c>
      <c r="L5" s="154" t="s">
        <v>101</v>
      </c>
      <c r="M5" s="154" t="s">
        <v>333</v>
      </c>
      <c r="N5" s="154" t="s">
        <v>334</v>
      </c>
    </row>
    <row r="6" spans="1:14" ht="15.75" x14ac:dyDescent="0.25">
      <c r="A6" s="157" t="s">
        <v>110</v>
      </c>
      <c r="B6" s="239" t="s">
        <v>16</v>
      </c>
      <c r="C6" s="157" t="s">
        <v>17</v>
      </c>
      <c r="D6" s="157" t="s">
        <v>18</v>
      </c>
      <c r="E6" s="239" t="s">
        <v>19</v>
      </c>
      <c r="F6" s="239" t="s">
        <v>20</v>
      </c>
      <c r="G6" s="239" t="s">
        <v>21</v>
      </c>
      <c r="H6" s="157" t="s">
        <v>22</v>
      </c>
      <c r="I6" s="157" t="s">
        <v>23</v>
      </c>
      <c r="J6" s="157" t="s">
        <v>24</v>
      </c>
      <c r="K6" s="239" t="s">
        <v>25</v>
      </c>
      <c r="L6" s="157" t="s">
        <v>111</v>
      </c>
      <c r="M6" s="157" t="s">
        <v>112</v>
      </c>
      <c r="N6" s="157" t="s">
        <v>26</v>
      </c>
    </row>
    <row r="7" spans="1:14" ht="18.75" x14ac:dyDescent="0.25">
      <c r="A7" s="214" t="s">
        <v>208</v>
      </c>
      <c r="B7" s="222" t="s">
        <v>335</v>
      </c>
      <c r="C7" s="319">
        <v>35</v>
      </c>
      <c r="D7" s="319">
        <v>9</v>
      </c>
      <c r="E7" s="319">
        <v>2</v>
      </c>
      <c r="F7" s="319"/>
      <c r="G7" s="319">
        <v>7</v>
      </c>
      <c r="H7" s="319">
        <v>62</v>
      </c>
      <c r="I7" s="319">
        <v>70</v>
      </c>
      <c r="J7" s="319">
        <v>2</v>
      </c>
      <c r="K7" s="319">
        <v>21</v>
      </c>
      <c r="L7" s="319">
        <v>9</v>
      </c>
      <c r="M7" s="320"/>
      <c r="N7" s="320"/>
    </row>
    <row r="8" spans="1:14" ht="54" customHeight="1" x14ac:dyDescent="0.25">
      <c r="A8" s="217" t="s">
        <v>116</v>
      </c>
      <c r="B8" s="201" t="s">
        <v>336</v>
      </c>
      <c r="C8" s="319">
        <v>35</v>
      </c>
      <c r="D8" s="319">
        <v>9</v>
      </c>
      <c r="E8" s="319">
        <v>2</v>
      </c>
      <c r="F8" s="319"/>
      <c r="G8" s="319">
        <v>7</v>
      </c>
      <c r="H8" s="321">
        <v>62</v>
      </c>
      <c r="I8" s="321">
        <v>70</v>
      </c>
      <c r="J8" s="321">
        <v>2</v>
      </c>
      <c r="K8" s="319">
        <v>21</v>
      </c>
      <c r="L8" s="319">
        <v>9</v>
      </c>
      <c r="M8" s="320" t="s">
        <v>333</v>
      </c>
      <c r="N8" s="320"/>
    </row>
    <row r="9" spans="1:14" ht="18.75" x14ac:dyDescent="0.25">
      <c r="A9" s="217" t="s">
        <v>122</v>
      </c>
      <c r="B9" s="218" t="s">
        <v>337</v>
      </c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20"/>
      <c r="N9" s="320"/>
    </row>
    <row r="10" spans="1:14" ht="31.5" x14ac:dyDescent="0.25">
      <c r="A10" s="214" t="s">
        <v>212</v>
      </c>
      <c r="B10" s="322" t="s">
        <v>338</v>
      </c>
      <c r="C10" s="319">
        <v>15</v>
      </c>
      <c r="D10" s="319">
        <v>8</v>
      </c>
      <c r="E10" s="319">
        <v>1</v>
      </c>
      <c r="F10" s="319"/>
      <c r="G10" s="319">
        <v>1</v>
      </c>
      <c r="H10" s="319">
        <v>12</v>
      </c>
      <c r="I10" s="319">
        <v>12</v>
      </c>
      <c r="J10" s="319">
        <v>1</v>
      </c>
      <c r="K10" s="319"/>
      <c r="L10" s="319">
        <v>4</v>
      </c>
      <c r="M10" s="320"/>
      <c r="N10" s="320"/>
    </row>
    <row r="11" spans="1:14" ht="18.75" x14ac:dyDescent="0.25">
      <c r="A11" s="214" t="s">
        <v>214</v>
      </c>
      <c r="B11" s="222" t="s">
        <v>339</v>
      </c>
      <c r="C11" s="319">
        <v>20</v>
      </c>
      <c r="D11" s="319">
        <v>1</v>
      </c>
      <c r="E11" s="319"/>
      <c r="F11" s="319"/>
      <c r="G11" s="319">
        <v>6</v>
      </c>
      <c r="H11" s="319">
        <v>50</v>
      </c>
      <c r="I11" s="319">
        <v>58</v>
      </c>
      <c r="J11" s="319">
        <v>1</v>
      </c>
      <c r="K11" s="319">
        <v>21</v>
      </c>
      <c r="L11" s="319">
        <v>5</v>
      </c>
      <c r="M11" s="320"/>
      <c r="N11" s="320"/>
    </row>
    <row r="12" spans="1:14" ht="19.5" x14ac:dyDescent="0.25">
      <c r="A12" s="214" t="s">
        <v>216</v>
      </c>
      <c r="B12" s="222" t="s">
        <v>340</v>
      </c>
      <c r="C12" s="319"/>
      <c r="D12" s="319"/>
      <c r="E12" s="319"/>
      <c r="F12" s="319"/>
      <c r="G12" s="319"/>
      <c r="H12" s="319"/>
      <c r="I12" s="319"/>
      <c r="J12" s="319"/>
      <c r="K12" s="319"/>
      <c r="L12" s="319"/>
      <c r="M12" s="320"/>
      <c r="N12" s="320"/>
    </row>
    <row r="13" spans="1:14" ht="18.75" x14ac:dyDescent="0.25">
      <c r="A13" s="217" t="s">
        <v>78</v>
      </c>
      <c r="B13" s="218" t="s">
        <v>341</v>
      </c>
      <c r="C13" s="319">
        <v>30</v>
      </c>
      <c r="D13" s="319">
        <v>6</v>
      </c>
      <c r="E13" s="319">
        <v>1</v>
      </c>
      <c r="F13" s="319"/>
      <c r="G13" s="319">
        <v>7</v>
      </c>
      <c r="H13" s="319">
        <v>62</v>
      </c>
      <c r="I13" s="319">
        <v>70</v>
      </c>
      <c r="J13" s="319">
        <v>2</v>
      </c>
      <c r="K13" s="319">
        <v>21</v>
      </c>
      <c r="L13" s="319">
        <v>9</v>
      </c>
      <c r="M13" s="320"/>
      <c r="N13" s="320"/>
    </row>
    <row r="14" spans="1:14" ht="18.75" x14ac:dyDescent="0.25">
      <c r="A14" s="217" t="s">
        <v>80</v>
      </c>
      <c r="B14" s="218" t="s">
        <v>342</v>
      </c>
      <c r="C14" s="319">
        <v>5</v>
      </c>
      <c r="D14" s="319">
        <v>3</v>
      </c>
      <c r="E14" s="319">
        <v>1</v>
      </c>
      <c r="F14" s="319"/>
      <c r="G14" s="319"/>
      <c r="H14" s="319"/>
      <c r="I14" s="319"/>
      <c r="J14" s="319"/>
      <c r="K14" s="319"/>
      <c r="L14" s="319"/>
      <c r="M14" s="320"/>
      <c r="N14" s="320"/>
    </row>
    <row r="16" spans="1:14" ht="69.75" customHeight="1" x14ac:dyDescent="0.3">
      <c r="A16" s="99" t="s">
        <v>87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</sheetData>
  <mergeCells count="9">
    <mergeCell ref="M4:N4"/>
    <mergeCell ref="A16:N16"/>
    <mergeCell ref="B2:J2"/>
    <mergeCell ref="D3:G3"/>
    <mergeCell ref="J3:K3"/>
    <mergeCell ref="A4:A5"/>
    <mergeCell ref="B4:B5"/>
    <mergeCell ref="C4:G4"/>
    <mergeCell ref="H4:L4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A9" sqref="A9:O9"/>
    </sheetView>
  </sheetViews>
  <sheetFormatPr defaultRowHeight="15" x14ac:dyDescent="0.25"/>
  <cols>
    <col min="2" max="2" width="28.140625" bestFit="1" customWidth="1"/>
    <col min="3" max="3" width="18.7109375" customWidth="1"/>
    <col min="4" max="4" width="13" customWidth="1"/>
    <col min="5" max="5" width="15.140625" customWidth="1"/>
    <col min="6" max="6" width="12.28515625" customWidth="1"/>
    <col min="7" max="7" width="13.140625" customWidth="1"/>
    <col min="8" max="8" width="13.28515625" customWidth="1"/>
    <col min="9" max="9" width="12.5703125" customWidth="1"/>
    <col min="10" max="10" width="11.5703125" customWidth="1"/>
    <col min="11" max="11" width="17.5703125" customWidth="1"/>
    <col min="12" max="12" width="13.42578125" customWidth="1"/>
    <col min="13" max="13" width="11.28515625" customWidth="1"/>
    <col min="14" max="14" width="17" customWidth="1"/>
    <col min="15" max="15" width="12.42578125" customWidth="1"/>
  </cols>
  <sheetData>
    <row r="1" spans="1:15" ht="18.75" x14ac:dyDescent="0.25">
      <c r="B1" s="323"/>
      <c r="C1" s="323"/>
      <c r="D1" s="324" t="s">
        <v>368</v>
      </c>
      <c r="E1" s="324"/>
      <c r="F1" s="324"/>
      <c r="G1" s="324"/>
      <c r="H1" s="324"/>
      <c r="I1" s="324"/>
      <c r="J1" s="324"/>
      <c r="K1" s="324"/>
      <c r="L1" s="323"/>
      <c r="M1" s="323"/>
    </row>
    <row r="2" spans="1:15" ht="18.75" x14ac:dyDescent="0.25">
      <c r="C2" s="325"/>
      <c r="D2" s="325"/>
      <c r="E2" s="325"/>
      <c r="F2" s="325"/>
      <c r="G2" s="326"/>
      <c r="H2" s="326"/>
      <c r="I2" s="326"/>
      <c r="J2" s="326"/>
      <c r="K2" s="326"/>
      <c r="L2" s="326"/>
      <c r="M2" s="327"/>
      <c r="N2" s="328" t="s">
        <v>344</v>
      </c>
    </row>
    <row r="3" spans="1:15" ht="15.75" x14ac:dyDescent="0.25">
      <c r="A3" s="144" t="s">
        <v>345</v>
      </c>
      <c r="B3" s="318" t="s">
        <v>336</v>
      </c>
      <c r="C3" s="329" t="s">
        <v>346</v>
      </c>
      <c r="D3" s="330" t="s">
        <v>347</v>
      </c>
      <c r="E3" s="331"/>
      <c r="F3" s="332" t="s">
        <v>348</v>
      </c>
      <c r="G3" s="333"/>
      <c r="H3" s="334" t="s">
        <v>349</v>
      </c>
      <c r="I3" s="335" t="s">
        <v>350</v>
      </c>
      <c r="J3" s="335"/>
      <c r="K3" s="335"/>
      <c r="L3" s="336" t="s">
        <v>351</v>
      </c>
      <c r="M3" s="337"/>
      <c r="N3" s="338" t="s">
        <v>352</v>
      </c>
      <c r="O3" s="339" t="s">
        <v>353</v>
      </c>
    </row>
    <row r="4" spans="1:15" ht="126" x14ac:dyDescent="0.25">
      <c r="A4" s="144"/>
      <c r="B4" s="318"/>
      <c r="C4" s="212"/>
      <c r="D4" s="153" t="s">
        <v>354</v>
      </c>
      <c r="E4" s="153" t="s">
        <v>355</v>
      </c>
      <c r="F4" s="340" t="s">
        <v>356</v>
      </c>
      <c r="G4" s="153" t="s">
        <v>357</v>
      </c>
      <c r="H4" s="341"/>
      <c r="I4" s="153" t="s">
        <v>358</v>
      </c>
      <c r="J4" s="153" t="s">
        <v>359</v>
      </c>
      <c r="K4" s="153" t="s">
        <v>360</v>
      </c>
      <c r="L4" s="153" t="s">
        <v>361</v>
      </c>
      <c r="M4" s="153" t="s">
        <v>342</v>
      </c>
      <c r="N4" s="342"/>
      <c r="O4" s="343"/>
    </row>
    <row r="5" spans="1:15" ht="15.75" x14ac:dyDescent="0.25">
      <c r="A5" s="157" t="s">
        <v>110</v>
      </c>
      <c r="B5" s="239" t="s">
        <v>16</v>
      </c>
      <c r="C5" s="157" t="s">
        <v>17</v>
      </c>
      <c r="D5" s="157" t="s">
        <v>18</v>
      </c>
      <c r="E5" s="157" t="s">
        <v>19</v>
      </c>
      <c r="F5" s="157" t="s">
        <v>20</v>
      </c>
      <c r="G5" s="157" t="s">
        <v>21</v>
      </c>
      <c r="H5" s="157" t="s">
        <v>22</v>
      </c>
      <c r="I5" s="157" t="s">
        <v>23</v>
      </c>
      <c r="J5" s="157" t="s">
        <v>24</v>
      </c>
      <c r="K5" s="157" t="s">
        <v>25</v>
      </c>
      <c r="L5" s="157" t="s">
        <v>111</v>
      </c>
      <c r="M5" s="157" t="s">
        <v>112</v>
      </c>
      <c r="N5" s="239" t="s">
        <v>26</v>
      </c>
      <c r="O5" s="157" t="s">
        <v>27</v>
      </c>
    </row>
    <row r="6" spans="1:15" ht="31.5" x14ac:dyDescent="0.25">
      <c r="A6" s="344">
        <v>4</v>
      </c>
      <c r="B6" s="345" t="s">
        <v>363</v>
      </c>
      <c r="C6" s="346" t="s">
        <v>364</v>
      </c>
      <c r="D6" s="346" t="s">
        <v>354</v>
      </c>
      <c r="E6" s="346"/>
      <c r="F6" s="346" t="s">
        <v>365</v>
      </c>
      <c r="G6" s="346"/>
      <c r="H6" s="346">
        <v>400</v>
      </c>
      <c r="I6" s="346"/>
      <c r="J6" s="346" t="s">
        <v>366</v>
      </c>
      <c r="K6" s="346">
        <v>373.25</v>
      </c>
      <c r="L6" s="346" t="s">
        <v>367</v>
      </c>
      <c r="M6" s="346"/>
      <c r="N6" s="227" t="s">
        <v>362</v>
      </c>
      <c r="O6" s="347">
        <v>1</v>
      </c>
    </row>
    <row r="7" spans="1:15" ht="15.75" x14ac:dyDescent="0.25">
      <c r="A7" s="348" t="s">
        <v>9</v>
      </c>
      <c r="B7" s="349"/>
      <c r="C7" s="94"/>
      <c r="D7" s="94"/>
      <c r="E7" s="94"/>
      <c r="F7" s="94"/>
      <c r="G7" s="94"/>
      <c r="H7" s="350">
        <f>SUM(H6:H6)</f>
        <v>400</v>
      </c>
      <c r="I7" s="350">
        <f>SUM(I6:I6)</f>
        <v>0</v>
      </c>
      <c r="J7" s="350">
        <f>SUM(J6:J6)</f>
        <v>0</v>
      </c>
      <c r="K7" s="350">
        <f>SUM(K6:K6)</f>
        <v>373.25</v>
      </c>
      <c r="L7" s="94"/>
      <c r="M7" s="94"/>
      <c r="N7" s="94"/>
      <c r="O7" s="94"/>
    </row>
    <row r="9" spans="1:15" ht="20.25" x14ac:dyDescent="0.3">
      <c r="A9" s="351" t="s">
        <v>87</v>
      </c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</row>
  </sheetData>
  <mergeCells count="14">
    <mergeCell ref="N3:N4"/>
    <mergeCell ref="O3:O4"/>
    <mergeCell ref="A7:B7"/>
    <mergeCell ref="A9:O9"/>
    <mergeCell ref="D1:K1"/>
    <mergeCell ref="G2:L2"/>
    <mergeCell ref="A3:A4"/>
    <mergeCell ref="B3:B4"/>
    <mergeCell ref="C3:C4"/>
    <mergeCell ref="D3:E3"/>
    <mergeCell ref="F3:G3"/>
    <mergeCell ref="H3:H4"/>
    <mergeCell ref="I3:K3"/>
    <mergeCell ref="L3:M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B11" sqref="B11:L11"/>
    </sheetView>
  </sheetViews>
  <sheetFormatPr defaultRowHeight="15" x14ac:dyDescent="0.25"/>
  <cols>
    <col min="2" max="2" width="19" bestFit="1" customWidth="1"/>
    <col min="3" max="6" width="12.7109375" bestFit="1" customWidth="1"/>
    <col min="7" max="7" width="17.85546875" bestFit="1" customWidth="1"/>
    <col min="8" max="9" width="12.7109375" bestFit="1" customWidth="1"/>
    <col min="10" max="10" width="10.85546875" bestFit="1" customWidth="1"/>
    <col min="11" max="12" width="12.7109375" bestFit="1" customWidth="1"/>
    <col min="13" max="13" width="28.42578125" bestFit="1" customWidth="1"/>
    <col min="14" max="15" width="12.7109375" bestFit="1" customWidth="1"/>
  </cols>
  <sheetData>
    <row r="1" spans="1:15" ht="27" customHeight="1" x14ac:dyDescent="0.25">
      <c r="C1" s="352" t="s">
        <v>381</v>
      </c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</row>
    <row r="2" spans="1:15" x14ac:dyDescent="0.25"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5" ht="15.75" thickBot="1" x14ac:dyDescent="0.3">
      <c r="N3" s="354" t="s">
        <v>369</v>
      </c>
    </row>
    <row r="4" spans="1:15" ht="63" customHeight="1" thickBot="1" x14ac:dyDescent="0.3">
      <c r="A4" s="355" t="s">
        <v>90</v>
      </c>
      <c r="B4" s="356" t="s">
        <v>370</v>
      </c>
      <c r="C4" s="357" t="s">
        <v>371</v>
      </c>
      <c r="D4" s="358"/>
      <c r="E4" s="359" t="s">
        <v>372</v>
      </c>
      <c r="F4" s="360"/>
      <c r="G4" s="361" t="s">
        <v>373</v>
      </c>
      <c r="H4" s="357" t="s">
        <v>374</v>
      </c>
      <c r="I4" s="360"/>
      <c r="J4" s="361" t="s">
        <v>375</v>
      </c>
      <c r="K4" s="362" t="s">
        <v>376</v>
      </c>
      <c r="L4" s="363"/>
      <c r="M4" s="361" t="s">
        <v>382</v>
      </c>
      <c r="N4" s="362" t="s">
        <v>377</v>
      </c>
      <c r="O4" s="364"/>
    </row>
    <row r="5" spans="1:15" ht="32.25" thickBot="1" x14ac:dyDescent="0.3">
      <c r="A5" s="365"/>
      <c r="B5" s="366" t="s">
        <v>378</v>
      </c>
      <c r="C5" s="366" t="s">
        <v>12</v>
      </c>
      <c r="D5" s="366" t="s">
        <v>13</v>
      </c>
      <c r="E5" s="366" t="s">
        <v>379</v>
      </c>
      <c r="F5" s="367" t="s">
        <v>380</v>
      </c>
      <c r="G5" s="368"/>
      <c r="H5" s="369" t="s">
        <v>12</v>
      </c>
      <c r="I5" s="370" t="s">
        <v>13</v>
      </c>
      <c r="J5" s="368"/>
      <c r="K5" s="371" t="s">
        <v>12</v>
      </c>
      <c r="L5" s="372" t="s">
        <v>13</v>
      </c>
      <c r="M5" s="368"/>
      <c r="N5" s="373" t="s">
        <v>12</v>
      </c>
      <c r="O5" s="374" t="s">
        <v>13</v>
      </c>
    </row>
    <row r="6" spans="1:15" ht="15.75" x14ac:dyDescent="0.25">
      <c r="A6" s="375"/>
      <c r="B6" s="153">
        <v>1</v>
      </c>
      <c r="C6" s="153">
        <v>2</v>
      </c>
      <c r="D6" s="153">
        <v>3</v>
      </c>
      <c r="E6" s="153">
        <v>4</v>
      </c>
      <c r="F6" s="153">
        <v>5</v>
      </c>
      <c r="G6" s="376">
        <v>6</v>
      </c>
      <c r="H6" s="153">
        <v>7</v>
      </c>
      <c r="I6" s="153">
        <v>8</v>
      </c>
      <c r="J6" s="153">
        <v>9</v>
      </c>
      <c r="K6" s="377">
        <v>10</v>
      </c>
      <c r="L6" s="377">
        <v>11</v>
      </c>
      <c r="M6" s="153">
        <v>12</v>
      </c>
      <c r="N6" s="377">
        <v>13</v>
      </c>
      <c r="O6" s="378">
        <v>14</v>
      </c>
    </row>
    <row r="7" spans="1:15" ht="15.75" x14ac:dyDescent="0.25">
      <c r="A7" s="381">
        <v>4</v>
      </c>
      <c r="B7" s="384" t="s">
        <v>363</v>
      </c>
      <c r="C7" s="385">
        <v>8594</v>
      </c>
      <c r="D7" s="385">
        <v>27473</v>
      </c>
      <c r="E7" s="385">
        <v>9213</v>
      </c>
      <c r="F7" s="385">
        <v>14059</v>
      </c>
      <c r="G7" s="386">
        <v>59.5</v>
      </c>
      <c r="H7" s="385">
        <v>304</v>
      </c>
      <c r="I7" s="385">
        <v>500</v>
      </c>
      <c r="J7" s="383">
        <v>28</v>
      </c>
      <c r="K7" s="379">
        <v>148</v>
      </c>
      <c r="L7" s="380">
        <v>375</v>
      </c>
      <c r="M7" s="383">
        <v>60</v>
      </c>
      <c r="N7" s="379">
        <v>195</v>
      </c>
      <c r="O7" s="254">
        <v>750</v>
      </c>
    </row>
    <row r="8" spans="1:15" ht="32.25" customHeight="1" x14ac:dyDescent="0.25">
      <c r="A8" s="389"/>
      <c r="B8" s="214" t="s">
        <v>9</v>
      </c>
      <c r="C8" s="387"/>
      <c r="D8" s="387"/>
      <c r="E8" s="387"/>
      <c r="F8" s="387"/>
      <c r="G8" s="385"/>
      <c r="H8" s="385"/>
      <c r="I8" s="385"/>
      <c r="J8" s="385"/>
      <c r="K8" s="385"/>
      <c r="L8" s="385"/>
      <c r="M8" s="385"/>
      <c r="N8" s="385"/>
      <c r="O8" s="385"/>
    </row>
    <row r="11" spans="1:15" ht="18.75" x14ac:dyDescent="0.25">
      <c r="B11" s="140" t="s">
        <v>87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</row>
    <row r="17" ht="11.25" customHeight="1" x14ac:dyDescent="0.25"/>
  </sheetData>
  <mergeCells count="11">
    <mergeCell ref="B11:L11"/>
    <mergeCell ref="C1:N1"/>
    <mergeCell ref="A4:A6"/>
    <mergeCell ref="C4:D4"/>
    <mergeCell ref="E4:F4"/>
    <mergeCell ref="G4:G5"/>
    <mergeCell ref="H4:I4"/>
    <mergeCell ref="J4:J5"/>
    <mergeCell ref="K4:L4"/>
    <mergeCell ref="M4:M5"/>
    <mergeCell ref="N4:O4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1-ilova</vt:lpstr>
      <vt:lpstr>2-ilova</vt:lpstr>
      <vt:lpstr>3-ilova</vt:lpstr>
      <vt:lpstr>4-ilova</vt:lpstr>
      <vt:lpstr>5-ilova</vt:lpstr>
      <vt:lpstr>6-ilova</vt:lpstr>
      <vt:lpstr>7-ilova</vt:lpstr>
      <vt:lpstr>8-ilova</vt:lpstr>
      <vt:lpstr>9-ilova</vt:lpstr>
      <vt:lpstr>10-ilova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Utkirbek Narbayev</dc:creator>
  <cp:lastModifiedBy>Utkirbek Narbayev</cp:lastModifiedBy>
  <cp:lastPrinted>2026-07-23T13:14:02Z</cp:lastPrinted>
  <dcterms:created xsi:type="dcterms:W3CDTF">2026-07-23T12:34:29Z</dcterms:created>
  <dcterms:modified xsi:type="dcterms:W3CDTF">2026-07-23T13:15:00Z</dcterms:modified>
</cp:coreProperties>
</file>